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230" windowWidth="15675" windowHeight="10770" tabRatio="695" activeTab="2"/>
  </bookViews>
  <sheets>
    <sheet name="Адрес" sheetId="1" r:id="rId1"/>
    <sheet name="Блоки" sheetId="2" r:id="rId2"/>
    <sheet name="Физика" sheetId="3" r:id="rId3"/>
    <sheet name="Электротехника" sheetId="4" r:id="rId4"/>
    <sheet name="ФОЭ" sheetId="5" r:id="rId5"/>
    <sheet name="Электрорадиоматериалы" sheetId="6" r:id="rId6"/>
    <sheet name="ОЭ" sheetId="7" r:id="rId7"/>
    <sheet name="Электрические машины" sheetId="8" r:id="rId8"/>
    <sheet name="РТС" sheetId="9" r:id="rId9"/>
  </sheets>
  <definedNames>
    <definedName name="OLE_LINK1" localSheetId="6">'ОЭ'!#REF!</definedName>
    <definedName name="OLE_LINK1" localSheetId="2">'Физика'!$B$6</definedName>
    <definedName name="OLE_LINK1" localSheetId="4">'ФОЭ'!#REF!</definedName>
    <definedName name="OLE_LINK1" localSheetId="5">'Электрорадиоматериалы'!#REF!</definedName>
    <definedName name="OLE_LINK1" localSheetId="3">'Электротехника'!#REF!</definedName>
  </definedNames>
  <calcPr fullCalcOnLoad="1"/>
</workbook>
</file>

<file path=xl/sharedStrings.xml><?xml version="1.0" encoding="utf-8"?>
<sst xmlns="http://schemas.openxmlformats.org/spreadsheetml/2006/main" count="434" uniqueCount="356">
  <si>
    <t>№</t>
  </si>
  <si>
    <t>Название</t>
  </si>
  <si>
    <t>Генератор звуковых частот ЗГ1</t>
  </si>
  <si>
    <t>Генератор напряжений ГН1 (для физики)</t>
  </si>
  <si>
    <t>Генератор напряжений ГН2 (для электротехники)</t>
  </si>
  <si>
    <t>Генератор напряжений ГН3 (для физических основ электроники)</t>
  </si>
  <si>
    <t>Цена с НДС</t>
  </si>
  <si>
    <t>Осциллограф ОЦЛ2</t>
  </si>
  <si>
    <t>Регистратор теплового излучения двухчастотный РТИ1</t>
  </si>
  <si>
    <t>Секундомер электронный СЭ1</t>
  </si>
  <si>
    <t>Лазерный источник для демонстраций ЛД1</t>
  </si>
  <si>
    <t>Электролитическая ванна для исследования электрических полей с объектами исследования</t>
  </si>
  <si>
    <t>Механический блок БМ1</t>
  </si>
  <si>
    <t>Механический блок БМ2</t>
  </si>
  <si>
    <t>Дисциплина: Общая физика</t>
  </si>
  <si>
    <t xml:space="preserve">МУК-ЭМ1 </t>
  </si>
  <si>
    <t>МУК-ТТ1</t>
  </si>
  <si>
    <t xml:space="preserve">МУК-ОК </t>
  </si>
  <si>
    <t>“Квантовая оптика”</t>
  </si>
  <si>
    <t>МУК-М1</t>
  </si>
  <si>
    <t>“Механика 1”</t>
  </si>
  <si>
    <t>“Механика 2”</t>
  </si>
  <si>
    <t>МУК-М2</t>
  </si>
  <si>
    <t>МУК-ОВ</t>
  </si>
  <si>
    <t>Дисциплина: Электротехника</t>
  </si>
  <si>
    <t>МУК-ЭТ1</t>
  </si>
  <si>
    <t>МУК-ЭТ1-У1</t>
  </si>
  <si>
    <t>сокращённый вариант</t>
  </si>
  <si>
    <t>для филиалов имеющих</t>
  </si>
  <si>
    <t>МУК-ЭМ1</t>
  </si>
  <si>
    <t>Дисциплина: Физические основы электроники</t>
  </si>
  <si>
    <t>МУК-ФОЭ1</t>
  </si>
  <si>
    <t>Дисциплина: Электрорадиоматериалы</t>
  </si>
  <si>
    <t>МУК-РМ1</t>
  </si>
  <si>
    <t>Принимаем заказы на разработку индивидуальных блоков и стендов с объектами исследования.</t>
  </si>
  <si>
    <t>Осуществляем техническое обслуживание, модернизацию и реставрацию уже поставленного оборудования.</t>
  </si>
  <si>
    <t>Свободные электромагнитные колебания</t>
  </si>
  <si>
    <t>Вынужденные колебания в последовательном колебательном контуре</t>
  </si>
  <si>
    <t>Исследование линейных электрических цепей с индуктивно связанными катушками</t>
  </si>
  <si>
    <t>Исследование фазовращающей электрической цепи синусоидального тока</t>
  </si>
  <si>
    <t>Исследование последовательного колебательного контура</t>
  </si>
  <si>
    <t>Исследование параллельного колебательного контура</t>
  </si>
  <si>
    <t>Исследование переходных процессов в цепях с одним реактивным элементом</t>
  </si>
  <si>
    <t>Исследование переходных процессов в цепях с двумя реактивными элементами</t>
  </si>
  <si>
    <t>Исследование нелинейной катушки индуктивности</t>
  </si>
  <si>
    <t>Пассивный линейный двухполюсник в цепи синусоидального тока</t>
  </si>
  <si>
    <t>Пассивный четырехполюсник в цепи синусоидального тока</t>
  </si>
  <si>
    <t>Исследование нелинейной цепи с полупроводниковым диодом</t>
  </si>
  <si>
    <t>Исследование трехфазных цепей с нагрузкой, соединенной звездой</t>
  </si>
  <si>
    <t>Исследование трехфазных цепей с нагрузкой, соединенной треугольником</t>
  </si>
  <si>
    <t>Работы выполняемые на комплексе МУК-М1</t>
  </si>
  <si>
    <t>Определение момента инерции маятника Обербека</t>
  </si>
  <si>
    <t>Математический маятник</t>
  </si>
  <si>
    <t>Физический маятник</t>
  </si>
  <si>
    <t>Работы выполняемые на комплексе МУК-М2</t>
  </si>
  <si>
    <t>Проверка законов динамики поступательного движения</t>
  </si>
  <si>
    <t>Изучение законов сохранения при вращательном движении</t>
  </si>
  <si>
    <t>Работы выполняемые на комплексе МУК-ОВ</t>
  </si>
  <si>
    <t>Работы выполняемые на комплексе МУК-ОК</t>
  </si>
  <si>
    <t>Внешний фотоэффект</t>
  </si>
  <si>
    <t>Внутренний фотоэффект</t>
  </si>
  <si>
    <t>Фотодиод</t>
  </si>
  <si>
    <t>Контактная разность потенциалов</t>
  </si>
  <si>
    <t>Распределение электронов по скоростям при термоэлектронной эмиссии</t>
  </si>
  <si>
    <t>Определение ширины запрещённой зоны полупроводника</t>
  </si>
  <si>
    <t>“Механика 3”</t>
  </si>
  <si>
    <t>Работы выполняемые на механическом блоке БМ3</t>
  </si>
  <si>
    <t>Параметры операционных усилителей (ОУ)</t>
  </si>
  <si>
    <t>Инвертирующий усилитель на ОУ</t>
  </si>
  <si>
    <t>Неинвертирующий усилитель на ОУ</t>
  </si>
  <si>
    <t>Балансировка ОУ</t>
  </si>
  <si>
    <t>Интегратор на ОУ</t>
  </si>
  <si>
    <t>Компаратор с гистерезисом на ОУ</t>
  </si>
  <si>
    <t>Прецизионный выпрямитель на ОУ</t>
  </si>
  <si>
    <t>Измерение сопротивлений с помощью ОУ</t>
  </si>
  <si>
    <t>Измерение э.д.с. термопары на ОУ</t>
  </si>
  <si>
    <t>Мультивибратор на ОУ</t>
  </si>
  <si>
    <t>Усилитель переменного напряжения с большим входным напряжением, исключающим усиление напряжение смещения на ОУ</t>
  </si>
  <si>
    <t>Активный пиковый детектор на ОУ</t>
  </si>
  <si>
    <t xml:space="preserve">МУК-ЭМ2 </t>
  </si>
  <si>
    <t>Шевченко Алексей Анатольевич</t>
  </si>
  <si>
    <t>Банковские реквизиты:</t>
  </si>
  <si>
    <t>Р/с 40702810101000006638</t>
  </si>
  <si>
    <t>ИНН 5401287705,  КПП 540101001</t>
  </si>
  <si>
    <t>Цены со склада в г. Новосибирске</t>
  </si>
  <si>
    <t>Электронный блок ОВ1</t>
  </si>
  <si>
    <t>Машина Атвуда</t>
  </si>
  <si>
    <t>МУК-ТТ2</t>
  </si>
  <si>
    <t>“Твердое тело 2”</t>
  </si>
  <si>
    <t>“Твердое тело 1”</t>
  </si>
  <si>
    <t>Модульные учебные комплексы</t>
  </si>
  <si>
    <t>Измерительная камера (ИК1-4-1-3) для  исследования магнитных свойств материалов (совместно с ЛСМ1)</t>
  </si>
  <si>
    <t>* - возможное расширение комплекса, с увеличением числа измерительных камер</t>
  </si>
  <si>
    <t>Дополнительный блок расширения</t>
  </si>
  <si>
    <t>Механический блок БМ4 (струна, совместно с ЗГ1)</t>
  </si>
  <si>
    <t>Измерительная камера (ИК1-1-2-3)  для измерения сопротивления (совместно с ИЭП1, константан, нихром)</t>
  </si>
  <si>
    <t>Измерительная камера (ИК1-2-3)  для измерения сопротивления стеклотекстолита (совместно с ИЭП1)</t>
  </si>
  <si>
    <t>Измерительная камера (ИК1-3-1)  для  исследования диэлектрических свойств гетинакса (совместно с ЛСМ1)</t>
  </si>
  <si>
    <t>Измерительная камера (ИК1-3-2)  для  исследования диэлектрических свойств текстолита (совместно с ЛСМ1)</t>
  </si>
  <si>
    <t>Измерительная камера (ИК1-3-3)  для  исследования диэлектрических свойств стеклотекстолита (совместно с ЛСМ1)</t>
  </si>
  <si>
    <t>Измерительная камера (ИК1-2-1)  для измерения сопротивления гетинакса (совместно с ИЭП1)</t>
  </si>
  <si>
    <t>Измерительная камера (ИК1-2-2)  для измерения сопротивления текстолита (совместно с ИЭП1)</t>
  </si>
  <si>
    <t>исследование вольтамперных характеристик:</t>
  </si>
  <si>
    <t>а)</t>
  </si>
  <si>
    <t>б)</t>
  </si>
  <si>
    <t>в)</t>
  </si>
  <si>
    <t>г)</t>
  </si>
  <si>
    <t>д)</t>
  </si>
  <si>
    <t>е)</t>
  </si>
  <si>
    <t>металлического образца</t>
  </si>
  <si>
    <t>полупроводникового терморезистора</t>
  </si>
  <si>
    <t>стабистора</t>
  </si>
  <si>
    <t>диода Шоттки</t>
  </si>
  <si>
    <t>полупроводникового диода</t>
  </si>
  <si>
    <t>туннельного стабилитрона</t>
  </si>
  <si>
    <t>Сайт: http://www.opprib.ru</t>
  </si>
  <si>
    <t>тел. 8-913-914-5981</t>
  </si>
  <si>
    <t>Электронная почта: info@opprib.ru</t>
  </si>
  <si>
    <t>Электропроводность металла</t>
  </si>
  <si>
    <t>Электропроводность полупроводников</t>
  </si>
  <si>
    <t>Свойства p-n перехода</t>
  </si>
  <si>
    <t>Пробой p-n перехода</t>
  </si>
  <si>
    <t>(ЭМ2, с осциллографом)</t>
  </si>
  <si>
    <t>Работы выполняемые на комплексе МУК-ТТ2</t>
  </si>
  <si>
    <t>Исследование ВАХ металла, при различных температурах</t>
  </si>
  <si>
    <t xml:space="preserve">Исследование ВАХ диода, при различных температурах </t>
  </si>
  <si>
    <t xml:space="preserve">Исследование ВАХ стабилитрона, при различных температурах </t>
  </si>
  <si>
    <t xml:space="preserve">Исследование ВАХ диода Шоттки, при различных температурах </t>
  </si>
  <si>
    <t>Физика</t>
  </si>
  <si>
    <t>Электротехника</t>
  </si>
  <si>
    <t>Физические основы электроники</t>
  </si>
  <si>
    <t>Электрорадиоматериалы</t>
  </si>
  <si>
    <t>Основы электроники</t>
  </si>
  <si>
    <t>На главную</t>
  </si>
  <si>
    <t>МУК-ОЭ1</t>
  </si>
  <si>
    <t>Соединительный проводник</t>
  </si>
  <si>
    <t>Соединительный проводник * 16 шт.</t>
  </si>
  <si>
    <t>Соединительный проводник * 8 шт.</t>
  </si>
  <si>
    <t>Соединительный проводник * 24 шт.</t>
  </si>
  <si>
    <t>Соединительный проводник * 20 шт.</t>
  </si>
  <si>
    <t>Амперметр-вольтметр АВ1</t>
  </si>
  <si>
    <t>Амперметр-вольтметр АВ1 * 2 шт.</t>
  </si>
  <si>
    <t>Генератор напряжения высоковольтный ГНВ1</t>
  </si>
  <si>
    <t>МУК-ЭП1</t>
  </si>
  <si>
    <t>Дисциплина: Электрические машины и основы электропривода</t>
  </si>
  <si>
    <t>Блок питания асинхронного двигателя БПА1</t>
  </si>
  <si>
    <t>Блок питания двигателя постоянного тока БПП1</t>
  </si>
  <si>
    <t>Машинный агрегат МА1-АП (двигатели: асинхронный, постоянного тока)</t>
  </si>
  <si>
    <t>Двигатель постоянного тока с независимым возбуждением</t>
  </si>
  <si>
    <t>Двигатель постоянного тока с параллельным возбуждением</t>
  </si>
  <si>
    <t>Двигатель постоянного тока с последовательным возбуждением</t>
  </si>
  <si>
    <t>Генератор постоянного тока с независимым возбуждением</t>
  </si>
  <si>
    <t>Генератор постоянного тока с параллельным возбуждением</t>
  </si>
  <si>
    <t>Асинхронный двигатель с короткозамкнутым ротором и соединением обмоток типа "Звезда"</t>
  </si>
  <si>
    <t>Асинхронный двигатель с короткозамкнутым ротором и соединением обмоток типа "Треугольник"</t>
  </si>
  <si>
    <t>Изучение режима торможения асинхронного двигателя с короткозамкнутым ротором</t>
  </si>
  <si>
    <t>Изучение работы преобразователя частоты Mitsubishi FR-D720S</t>
  </si>
  <si>
    <t>Механический блок БМ3 (Баллистический полет пули)</t>
  </si>
  <si>
    <t>Механический блок БМО1 (Оптика)</t>
  </si>
  <si>
    <t>Перейти:</t>
  </si>
  <si>
    <t>Возможен выезд специалиста для монтажа оборудования, с проведением семинара по методике проведения лабораторных работ</t>
  </si>
  <si>
    <t>Итого с НДС</t>
  </si>
  <si>
    <t>Исследование электростатического поля</t>
  </si>
  <si>
    <t>При заказе более 5 комплексов одного наименования – скидка 5%</t>
  </si>
  <si>
    <t>Измерение скорости пули с помощью баллистического маятника</t>
  </si>
  <si>
    <t>Определение момента инерции тела и оценка момента сил трения</t>
  </si>
  <si>
    <t>Неупругое соударение шаров</t>
  </si>
  <si>
    <t>Упругое соударение шаров</t>
  </si>
  <si>
    <t>Движение связанных тел</t>
  </si>
  <si>
    <t>Определение коэффициента трения-скольжения</t>
  </si>
  <si>
    <t>Определение коэффициента трения покоя</t>
  </si>
  <si>
    <t>Скатывание тела с наклонной плоскости</t>
  </si>
  <si>
    <t>Блок позволяет изучить движение тела в поле силы тяжести</t>
  </si>
  <si>
    <t>Методы измерения электрического сопротивления</t>
  </si>
  <si>
    <t>Исследование характеристик  источника ЭДС</t>
  </si>
  <si>
    <t>Законы Ома и Кирхгофа</t>
  </si>
  <si>
    <t>Методы измерения электроёмкости конденсаторов</t>
  </si>
  <si>
    <t>Изучение петли гистерезиса и измерение параметров ферромагнетика</t>
  </si>
  <si>
    <t>Определение индуктивности соленоида</t>
  </si>
  <si>
    <t>Взаимная индукция</t>
  </si>
  <si>
    <t>Цепи переменного тока. Реактивные сопротивления</t>
  </si>
  <si>
    <t>Изучение сложения колебаний</t>
  </si>
  <si>
    <t>Контакт металл-полупроводник</t>
  </si>
  <si>
    <t>Эффект Холла в примесных полупроводниках</t>
  </si>
  <si>
    <t>Измерение температуры и интегрального коэффициента излучения тела методом спектральных отношений</t>
  </si>
  <si>
    <t>Интерференция света от двух источников</t>
  </si>
  <si>
    <t>Дифракция лазерного излучения</t>
  </si>
  <si>
    <t>Поляризация света (Угол Брюстера, закон Малюса)</t>
  </si>
  <si>
    <t>“Электричество и магнетизм 1”</t>
  </si>
  <si>
    <t>“Электричество и магнетизм 2”</t>
  </si>
  <si>
    <t>Исследование простейших линейных цепей в частотной области</t>
  </si>
  <si>
    <t>Исследование простейших цепей несинусоидального тока</t>
  </si>
  <si>
    <t>МУК-ЭТ2</t>
  </si>
  <si>
    <t>“Электротехника 1”</t>
  </si>
  <si>
    <t>“Электротехника 2”</t>
  </si>
  <si>
    <t>Исследование температурной зависимости параметров диода Шоттки</t>
  </si>
  <si>
    <t>Исследование температурной зависимости параметров стабилитронов</t>
  </si>
  <si>
    <t>Вольт-амперные характеристики биполярных транзисторов в схемах с общей базой</t>
  </si>
  <si>
    <t>Вольт-амперные характеристики биполярных транзисторов в схемах с общим эмиттером</t>
  </si>
  <si>
    <t>Малосигнальные параметры и усилительные свойства биполярных транзисторов</t>
  </si>
  <si>
    <t>Динамические свойства биполярных транзисторов</t>
  </si>
  <si>
    <t>Полевой транзистор с управляющим p-n переходом</t>
  </si>
  <si>
    <t>МДП-транзистор</t>
  </si>
  <si>
    <t>Исследование характеристик динистора</t>
  </si>
  <si>
    <t>Исследование характеристик тиристора</t>
  </si>
  <si>
    <t>Исследование характеристик симистора</t>
  </si>
  <si>
    <t>Исследование характеристик оптосимистора</t>
  </si>
  <si>
    <t>Логические элементы</t>
  </si>
  <si>
    <t>МУК-ФОЭ2</t>
  </si>
  <si>
    <t>Дисциплина: Основы электроники и схемотехники</t>
  </si>
  <si>
    <t>МУК-ОЭ2</t>
  </si>
  <si>
    <t>Схемы выпрямителей</t>
  </si>
  <si>
    <t>Схемы стабилизаторов напряжений</t>
  </si>
  <si>
    <t>Исследование усилителя класса А на биполярном транзисторе</t>
  </si>
  <si>
    <t>Исследование двухтактного усилителя класса В и АВ на биполярных транзисторах</t>
  </si>
  <si>
    <t>Схемы на операционном усилителе</t>
  </si>
  <si>
    <t>Генератор напряжения на ОУ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</si>
  <si>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</si>
  <si>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</si>
  <si>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</si>
  <si>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</si>
  <si>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</si>
  <si>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</si>
  <si>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</si>
  <si>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</si>
  <si>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</si>
  <si>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</si>
  <si>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</si>
  <si>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</si>
  <si>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</si>
  <si>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Исследование электропроводности металлов</t>
  </si>
  <si>
    <t>Исследование электропроводности полупроводниковых материалов</t>
  </si>
  <si>
    <t>Исследование электропроводности твердых диэлектриков</t>
  </si>
  <si>
    <t>Исследование электрической прочности диэлектриков</t>
  </si>
  <si>
    <t>Исследование диэлектрической проницаемости и диэлектрических потерь в твердых диэлектриках</t>
  </si>
  <si>
    <t>Исследование свойств сегнетоэлектриков</t>
  </si>
  <si>
    <t>Исследование основных свойств ферритов по петле гистерезиса</t>
  </si>
  <si>
    <t>Исследование температурной зависимости магнитной проницаемости феррита. Точка Кюри.</t>
  </si>
  <si>
    <t>Измеритель статических характеристик ИСХ1</t>
  </si>
  <si>
    <t>Измеритель индуктивности и ёмкости ЛСМ1</t>
  </si>
  <si>
    <t>Измеритель электропроводности ИЭП1</t>
  </si>
  <si>
    <t>Электрические машины и основы электропривода</t>
  </si>
  <si>
    <t xml:space="preserve">Исследование ВАХ полупроводника, при различных температурах </t>
  </si>
  <si>
    <t>Двулучепреломление (четвертьволновая пластинка)</t>
  </si>
  <si>
    <t>Кабель-конвертер RS232/485</t>
  </si>
  <si>
    <t>Измеритель многофункциональный ИМФ1</t>
  </si>
  <si>
    <t>Генератор напряжений ГН4 (для физики)</t>
  </si>
  <si>
    <t>Блок питания трансформатора БПТ1</t>
  </si>
  <si>
    <t>МУК-ЭП2</t>
  </si>
  <si>
    <t>Работы выполняемые на комплексе МУК-ЭП1 (ЭП2)</t>
  </si>
  <si>
    <r>
      <t>Исследование однофазного трансформатора</t>
    </r>
    <r>
      <rPr>
        <b/>
        <sz val="11"/>
        <color indexed="12"/>
        <rFont val="Arial"/>
        <family val="2"/>
      </rPr>
      <t xml:space="preserve"> (ЭП2)</t>
    </r>
  </si>
  <si>
    <t>Блок определения удельного заряда электрона ЕМ1/1</t>
  </si>
  <si>
    <t>Блок определения удельного заряда электрона ЕМ1/2</t>
  </si>
  <si>
    <t>Работы выполняемые на блоке определения удельного заряда электрона ЕМ1/1</t>
  </si>
  <si>
    <t>Определения удельного заряда электрона в продольном магнитном поле с помощью ЭЛТ</t>
  </si>
  <si>
    <t>Определение скорости электрона</t>
  </si>
  <si>
    <t>Работы выполняемые на блоке определения удельного заряда электрона ЕМ1/2</t>
  </si>
  <si>
    <t>Определения удельного заряда электрона в поперечном магнитном поле с помощью ЭЛТ</t>
  </si>
  <si>
    <t>Измерительная камера (ИК1-1-1-4)  для измерения сопротивления (совместно с ИЭП1, медь, вольфрам)</t>
  </si>
  <si>
    <t>Измерительная камера (ИК1-1-5-6)  для измерения сопротивления (совместно с ИЭП1, германий, полупроводниковый терморезистор ММТ-1)</t>
  </si>
  <si>
    <t>БИК 045 004 850</t>
  </si>
  <si>
    <t>К/с 30101810100000000850 в ГРКЦ ГУ Банка России по Новосибирской области</t>
  </si>
  <si>
    <t>УДК-ОВ1</t>
  </si>
  <si>
    <t>Набор дифракционных объектов</t>
  </si>
  <si>
    <t xml:space="preserve">Лазерный источник для демонстраций ЛД1 </t>
  </si>
  <si>
    <t>Закон Малюса</t>
  </si>
  <si>
    <t>Список демонстраций на УДК-ОВ1</t>
  </si>
  <si>
    <t>Дифракция лазерного излучения (на поворотных объектах)</t>
  </si>
  <si>
    <t>Интерференция света от двух источников (на поворотных объектах)</t>
  </si>
  <si>
    <t>Список демонстраций на УДК-ОВ2</t>
  </si>
  <si>
    <t>(для школ)</t>
  </si>
  <si>
    <t>Набор дифракционных объектов 2</t>
  </si>
  <si>
    <t>Набор дифракционных объектов 1</t>
  </si>
  <si>
    <t>УДК-ЭС1 “Электростатика”</t>
  </si>
  <si>
    <t>Список демонстраций на УДК-ЭС1</t>
  </si>
  <si>
    <t>Набор демонстрационных объектов по электростатике</t>
  </si>
  <si>
    <t>Вращение колеса Франклина</t>
  </si>
  <si>
    <t>Силовое взаимодействие зарядов</t>
  </si>
  <si>
    <t>Силовые линии плоского конденсатора</t>
  </si>
  <si>
    <t>Силовые линии точечных зарядов</t>
  </si>
  <si>
    <t>Силовые линии коаксиального конденсатора</t>
  </si>
  <si>
    <t>Силовые линии металлического тела с выпуклостью и впадиной</t>
  </si>
  <si>
    <t>МУК-ЭМ2</t>
  </si>
  <si>
    <t>МУК-ЭТ2-У1</t>
  </si>
  <si>
    <t>Радиотехнические системы</t>
  </si>
  <si>
    <t>МУК-РТС1</t>
  </si>
  <si>
    <t>МУК-РТС2</t>
  </si>
  <si>
    <t>Работы выполняемые на комплексе МУК-РТС</t>
  </si>
  <si>
    <t>Многоканальная система связи МСС1</t>
  </si>
  <si>
    <t>Цифровой обнаружитель сигналов ЦОС1</t>
  </si>
  <si>
    <t>Измерение временного положения импульсного сигнала</t>
  </si>
  <si>
    <t>Цифровой метод обнаружения сигналов</t>
  </si>
  <si>
    <t>Многоканальные системы связи</t>
  </si>
  <si>
    <t>Дисциплина: Радиотехнические системы</t>
  </si>
  <si>
    <t>Фильтр сетевой</t>
  </si>
  <si>
    <t>Отдельные блоки, стенды и прочее</t>
  </si>
  <si>
    <t>Прочее оборудование</t>
  </si>
  <si>
    <t>“Волновая оптика”</t>
  </si>
  <si>
    <t>УДК-ОВ2 “Волновая оптика”</t>
  </si>
  <si>
    <t>МУК-МФТ</t>
  </si>
  <si>
    <t>“Молекулярная физика и термодинамика”</t>
  </si>
  <si>
    <t>БЛТ1 - блок для изучения газовых законов</t>
  </si>
  <si>
    <t>БЛТ2 - блок для определения Cp/Cv и средней длины свободного пробега молекул воздуха</t>
  </si>
  <si>
    <t>Генератор напряжений ГН6 (15В, 2А - аналог источников Б5-хх)</t>
  </si>
  <si>
    <t>Банк "Левобережный (ПАО)</t>
  </si>
  <si>
    <r>
      <t xml:space="preserve">             </t>
    </r>
    <r>
      <rPr>
        <b/>
        <sz val="14"/>
        <rFont val="Arial Cyr"/>
        <family val="2"/>
      </rPr>
      <t>производитель</t>
    </r>
    <r>
      <rPr>
        <b/>
        <sz val="20"/>
        <rFont val="Arial Cyr"/>
        <family val="2"/>
      </rPr>
      <t xml:space="preserve"> </t>
    </r>
    <r>
      <rPr>
        <b/>
        <sz val="20"/>
        <color indexed="12"/>
        <rFont val="Arial Cyr"/>
        <family val="2"/>
      </rPr>
      <t>НИЛ ТЭ НГТУ/ "Опытные приборы"</t>
    </r>
  </si>
  <si>
    <r>
      <t xml:space="preserve">             </t>
    </r>
    <r>
      <rPr>
        <b/>
        <sz val="14"/>
        <rFont val="Arial Cyr"/>
        <family val="2"/>
      </rPr>
      <t>поставщик</t>
    </r>
    <r>
      <rPr>
        <b/>
        <sz val="20"/>
        <rFont val="Arial Cyr"/>
        <family val="2"/>
      </rPr>
      <t xml:space="preserve"> </t>
    </r>
    <r>
      <rPr>
        <b/>
        <sz val="20"/>
        <color indexed="12"/>
        <rFont val="Arial Cyr"/>
        <family val="2"/>
      </rPr>
      <t>"Опытные приборы"</t>
    </r>
  </si>
  <si>
    <t>Дополнение</t>
  </si>
  <si>
    <t>Мебель</t>
  </si>
  <si>
    <t>Стол лабораторный СЛ1</t>
  </si>
  <si>
    <t>Настольные комплексы</t>
  </si>
  <si>
    <t>Элементы электрических цепей постоянного тока</t>
  </si>
  <si>
    <t>Исследование электрической цепи источника ЭДС</t>
  </si>
  <si>
    <t>Простейшие линейные цепи постоянного тока</t>
  </si>
  <si>
    <t>Элементы электрических цепей синусоидального тока тока</t>
  </si>
  <si>
    <t>Металлический терморезистор</t>
  </si>
  <si>
    <t>Полупроводниковый терморезистор</t>
  </si>
  <si>
    <t>Исследование температурной зависимости параметров диода</t>
  </si>
  <si>
    <t>Оборудование, производимое ООО "Опытные приборы" совместно с НИЛ ТЭ НГТУ</t>
  </si>
  <si>
    <t>Работы выполняемые на комплексе МУК-РМ1</t>
  </si>
  <si>
    <t>Генератор испытательных сигналов БЛ2</t>
  </si>
  <si>
    <t>Соединительный проводник * 1 шт.</t>
  </si>
  <si>
    <t>630084, г. Новосибирск, ул. Дениса Давыдова, дом № 11, кв. 194</t>
  </si>
  <si>
    <t>Генератор напряжения высоковольтный ГНВ2 (аналог ВИДН-30)</t>
  </si>
  <si>
    <t xml:space="preserve">                                Прайс-лист на октябрь 2022</t>
  </si>
  <si>
    <t>Доставка транспортными компаниями: Деловые линии, СДЭК и другие</t>
  </si>
  <si>
    <t>Стенд РМ01 "Петля гистерезиса ферромагнетика"</t>
  </si>
  <si>
    <t>Стенд РМ02 "Петля гистерезиса сегнетоэлектрика-2" (совместно с ИСХ1)</t>
  </si>
  <si>
    <t>Стенд СЭ01 "Петля гистерезиса сегнетоэлектрика-1" (совместно с ГНх)</t>
  </si>
  <si>
    <t>Осциллограф Мегеон 15022 или аналог</t>
  </si>
  <si>
    <t>Блок БЛ3 «Измеритель временного положения импульсного сигнала»</t>
  </si>
  <si>
    <t>Кабель для осциллографа «BNC-Ш4»</t>
  </si>
  <si>
    <t>Срок изготовления 60-120 дней с момента предоплаты.</t>
  </si>
  <si>
    <t>Стенд ЭМ01 "Электричество и магнетизм"</t>
  </si>
  <si>
    <t>Стенд ЭТ01 "Электротехника"</t>
  </si>
  <si>
    <t>Стенд ЭТ02 "Электротехника"</t>
  </si>
  <si>
    <t>Стенд ЭЛ01 (ФОЭ, совместно с ГН3)</t>
  </si>
  <si>
    <t>Стенд ЭЛ02 "Тиристоры"</t>
  </si>
  <si>
    <t>Стенд ОЭ01 "Источники питания"</t>
  </si>
  <si>
    <t>Стенд ОЭ02 "Усилители на биполярных транзисторах"</t>
  </si>
  <si>
    <t>Стенд ОЭ03 "Операционный усилитель"</t>
  </si>
  <si>
    <t>Стенд ЭХ01 "Эффект Холла"</t>
  </si>
  <si>
    <t>Стенд ТТ03 "Твердое тело 3" (совместно с ИСХ1)</t>
  </si>
  <si>
    <t>Стенд ОК1 и источник питания ИПС1</t>
  </si>
  <si>
    <t>Стенд ТТ01 "Твердое тело 1" (совместно с ГНх)</t>
  </si>
  <si>
    <t>Стенд ТТ02 "Твердое тело 2" (ФОЭ, совместно с ГНх)</t>
  </si>
  <si>
    <t>Измерительная камера ИК2-1 для  определения пробойных напряжений воздуха с различной конфигурацией электродов (совместно с ГНВ1)</t>
  </si>
  <si>
    <t>Измерительная камера ИК1-1 для измерения сопротивления металлических и полупроводниковых образцов (совместно с ИЭП1)</t>
  </si>
  <si>
    <t>Измерительная камера ИК1-2 для измерения сопротивления диэлектрических образцов (совместно с ИЭП1)</t>
  </si>
  <si>
    <t>Измерительная камера ИК1-3 для  исследования диэлектрических свойств материалов (совместно с ЛСМ1)</t>
  </si>
  <si>
    <t>Измерительная камера ИК1-4 для  исследования магнитных свойств материалов (совместно с ЛСМ1)</t>
  </si>
  <si>
    <t>Работы выполняемые на комплексе МУК-ЭМ1 (с дополнительным осциллографом), МУК-ЭМ2</t>
  </si>
  <si>
    <t>Работы выполняемые на комплексе МУК-ТТ1</t>
  </si>
  <si>
    <t>Работы выполняемые на комплексе МУК-ЭТ1 (с дополнительным осциллографом), МУК-ЭТ2</t>
  </si>
  <si>
    <t>Работы выполняемые на комплексе МУК-ФОЭ1 (с дополнительным осциллографом), МУК-ФОЭ2</t>
  </si>
  <si>
    <t>Работы выполняемые на комплексе МУК-ОЭ1 (ОЭ2)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</si>
</sst>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[Red]#,##0.00&quot;р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b/>
      <sz val="20"/>
      <name val="Arial Cyr"/>
      <family val="2"/>
    </font>
    <font>
      <sz val="10"/>
      <name val="Times New Roman"/>
      <family val="1"/>
    </font>
    <font>
      <b/>
      <sz val="2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i/>
      <sz val="11"/>
      <name val="Arial"/>
      <family val="2"/>
    </font>
    <font>
      <b/>
      <sz val="11"/>
      <name val="Arial Cyr"/>
      <family val="2"/>
    </font>
    <font>
      <b/>
      <sz val="11"/>
      <color indexed="12"/>
      <name val="Arial"/>
      <family val="2"/>
    </font>
    <font>
      <i/>
      <sz val="12"/>
      <color indexed="12"/>
      <name val="Arial Cyr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8"/>
      <name val="Arial Cyr"/>
      <family val="2"/>
    </font>
    <font>
      <b/>
      <u val="single"/>
      <sz val="10"/>
      <color indexed="12"/>
      <name val="Arial Cyr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3" borderId="0" xfId="0" applyFont="1" applyFill="1" applyAlignment="1">
      <alignment/>
    </xf>
    <xf numFmtId="0" fontId="15" fillId="0" borderId="0" xfId="0" applyFont="1" applyAlignment="1">
      <alignment horizontal="left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18" fillId="0" borderId="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18" fillId="0" borderId="11" xfId="0" applyNumberFormat="1" applyFont="1" applyBorder="1" applyAlignment="1">
      <alignment vertical="center"/>
    </xf>
    <xf numFmtId="164" fontId="18" fillId="0" borderId="12" xfId="0" applyNumberFormat="1" applyFont="1" applyBorder="1" applyAlignment="1">
      <alignment vertical="center"/>
    </xf>
    <xf numFmtId="164" fontId="18" fillId="0" borderId="13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0" fillId="33" borderId="0" xfId="42" applyNumberFormat="1" applyFill="1" applyAlignment="1" applyProtection="1">
      <alignment vertical="center"/>
      <protection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6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0" fillId="0" borderId="0" xfId="42" applyNumberFormat="1" applyFont="1" applyAlignment="1" applyProtection="1">
      <alignment vertical="center"/>
      <protection/>
    </xf>
    <xf numFmtId="164" fontId="10" fillId="33" borderId="0" xfId="42" applyNumberFormat="1" applyFont="1" applyFill="1" applyAlignment="1" applyProtection="1">
      <alignment vertical="center"/>
      <protection/>
    </xf>
    <xf numFmtId="164" fontId="0" fillId="0" borderId="0" xfId="0" applyNumberFormat="1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164" fontId="18" fillId="34" borderId="1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164" fontId="18" fillId="34" borderId="17" xfId="0" applyNumberFormat="1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164" fontId="22" fillId="33" borderId="0" xfId="42" applyNumberFormat="1" applyFont="1" applyFill="1" applyAlignment="1" applyProtection="1">
      <alignment/>
      <protection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6" fillId="0" borderId="18" xfId="0" applyFont="1" applyBorder="1" applyAlignment="1">
      <alignment vertical="center"/>
    </xf>
    <xf numFmtId="164" fontId="16" fillId="0" borderId="19" xfId="0" applyNumberFormat="1" applyFont="1" applyBorder="1" applyAlignment="1">
      <alignment vertical="center"/>
    </xf>
    <xf numFmtId="164" fontId="19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4" fillId="0" borderId="0" xfId="0" applyFont="1" applyAlignment="1">
      <alignment horizontal="left" vertical="center"/>
    </xf>
    <xf numFmtId="164" fontId="22" fillId="33" borderId="0" xfId="42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 inden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20" xfId="0" applyFont="1" applyBorder="1" applyAlignment="1">
      <alignment vertical="center"/>
    </xf>
    <xf numFmtId="164" fontId="18" fillId="0" borderId="20" xfId="0" applyNumberFormat="1" applyFont="1" applyBorder="1" applyAlignment="1">
      <alignment vertical="center"/>
    </xf>
    <xf numFmtId="164" fontId="18" fillId="0" borderId="20" xfId="0" applyNumberFormat="1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164" fontId="10" fillId="33" borderId="0" xfId="42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18" fillId="0" borderId="10" xfId="0" applyNumberFormat="1" applyFont="1" applyFill="1" applyBorder="1" applyAlignment="1">
      <alignment vertical="center"/>
    </xf>
    <xf numFmtId="0" fontId="21" fillId="35" borderId="13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18" fillId="0" borderId="21" xfId="0" applyFont="1" applyBorder="1" applyAlignment="1">
      <alignment vertical="center"/>
    </xf>
    <xf numFmtId="164" fontId="18" fillId="0" borderId="22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36" borderId="0" xfId="0" applyFont="1" applyFill="1" applyBorder="1" applyAlignment="1">
      <alignment vertical="center"/>
    </xf>
    <xf numFmtId="0" fontId="19" fillId="36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30" fillId="34" borderId="13" xfId="42" applyFont="1" applyFill="1" applyBorder="1" applyAlignment="1" applyProtection="1">
      <alignment vertical="center"/>
      <protection/>
    </xf>
    <xf numFmtId="0" fontId="30" fillId="34" borderId="0" xfId="42" applyFont="1" applyFill="1" applyBorder="1" applyAlignment="1" applyProtection="1">
      <alignment vertical="center"/>
      <protection/>
    </xf>
    <xf numFmtId="0" fontId="30" fillId="34" borderId="13" xfId="42" applyFont="1" applyFill="1" applyBorder="1" applyAlignment="1" applyProtection="1">
      <alignment horizontal="left" vertical="center"/>
      <protection/>
    </xf>
    <xf numFmtId="0" fontId="30" fillId="34" borderId="0" xfId="42" applyFont="1" applyFill="1" applyBorder="1" applyAlignment="1" applyProtection="1">
      <alignment horizontal="left" vertical="center"/>
      <protection/>
    </xf>
    <xf numFmtId="0" fontId="30" fillId="34" borderId="11" xfId="42" applyFont="1" applyFill="1" applyBorder="1" applyAlignment="1" applyProtection="1">
      <alignment vertical="center"/>
      <protection/>
    </xf>
    <xf numFmtId="0" fontId="30" fillId="34" borderId="11" xfId="42" applyFont="1" applyFill="1" applyBorder="1" applyAlignment="1" applyProtection="1">
      <alignment vertical="center" wrapText="1"/>
      <protection/>
    </xf>
    <xf numFmtId="0" fontId="30" fillId="34" borderId="0" xfId="42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64" fontId="18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0" fillId="0" borderId="0" xfId="42" applyBorder="1" applyAlignment="1" applyProtection="1">
      <alignment horizontal="left" vertical="center" wrapText="1"/>
      <protection/>
    </xf>
    <xf numFmtId="0" fontId="30" fillId="0" borderId="20" xfId="42" applyFont="1" applyBorder="1" applyAlignment="1" applyProtection="1">
      <alignment vertical="center"/>
      <protection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10" fillId="37" borderId="0" xfId="42" applyFill="1" applyBorder="1" applyAlignment="1" applyProtection="1">
      <alignment/>
      <protection/>
    </xf>
    <xf numFmtId="0" fontId="10" fillId="37" borderId="0" xfId="42" applyFill="1" applyAlignment="1" applyProtection="1">
      <alignment/>
      <protection/>
    </xf>
    <xf numFmtId="0" fontId="26" fillId="37" borderId="0" xfId="0" applyFont="1" applyFill="1" applyAlignment="1">
      <alignment horizontal="left"/>
    </xf>
    <xf numFmtId="0" fontId="6" fillId="37" borderId="0" xfId="0" applyFont="1" applyFill="1" applyAlignment="1">
      <alignment horizontal="center"/>
    </xf>
    <xf numFmtId="0" fontId="27" fillId="37" borderId="0" xfId="0" applyFont="1" applyFill="1" applyAlignment="1">
      <alignment/>
    </xf>
    <xf numFmtId="0" fontId="10" fillId="37" borderId="0" xfId="42" applyFill="1" applyAlignment="1" applyProtection="1">
      <alignment horizontal="left"/>
      <protection/>
    </xf>
    <xf numFmtId="0" fontId="16" fillId="37" borderId="0" xfId="0" applyFont="1" applyFill="1" applyAlignment="1">
      <alignment/>
    </xf>
    <xf numFmtId="0" fontId="19" fillId="37" borderId="20" xfId="0" applyFont="1" applyFill="1" applyBorder="1" applyAlignment="1">
      <alignment horizontal="center" vertical="center"/>
    </xf>
    <xf numFmtId="164" fontId="18" fillId="37" borderId="20" xfId="0" applyNumberFormat="1" applyFont="1" applyFill="1" applyBorder="1" applyAlignment="1">
      <alignment vertical="center"/>
    </xf>
    <xf numFmtId="0" fontId="16" fillId="37" borderId="20" xfId="0" applyFont="1" applyFill="1" applyBorder="1" applyAlignment="1">
      <alignment vertical="center"/>
    </xf>
    <xf numFmtId="164" fontId="18" fillId="0" borderId="0" xfId="0" applyNumberFormat="1" applyFont="1" applyBorder="1" applyAlignment="1">
      <alignment vertical="center" wrapText="1"/>
    </xf>
    <xf numFmtId="164" fontId="18" fillId="0" borderId="13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0" fontId="30" fillId="34" borderId="13" xfId="42" applyFont="1" applyFill="1" applyBorder="1" applyAlignment="1" applyProtection="1">
      <alignment vertical="center"/>
      <protection/>
    </xf>
    <xf numFmtId="0" fontId="30" fillId="34" borderId="0" xfId="42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13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18" fillId="0" borderId="11" xfId="0" applyNumberFormat="1" applyFont="1" applyBorder="1" applyAlignment="1">
      <alignment vertical="center" wrapText="1"/>
    </xf>
    <xf numFmtId="0" fontId="30" fillId="37" borderId="20" xfId="42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>
      <alignment vertical="center"/>
    </xf>
    <xf numFmtId="0" fontId="16" fillId="37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30" fillId="37" borderId="20" xfId="42" applyFont="1" applyFill="1" applyBorder="1" applyAlignment="1" applyProtection="1">
      <alignment vertical="center"/>
      <protection/>
    </xf>
    <xf numFmtId="0" fontId="30" fillId="0" borderId="20" xfId="42" applyFont="1" applyBorder="1" applyAlignment="1" applyProtection="1">
      <alignment vertical="center"/>
      <protection/>
    </xf>
    <xf numFmtId="0" fontId="30" fillId="0" borderId="20" xfId="42" applyFont="1" applyFill="1" applyBorder="1" applyAlignment="1" applyProtection="1">
      <alignment vertical="center"/>
      <protection/>
    </xf>
    <xf numFmtId="0" fontId="30" fillId="0" borderId="20" xfId="42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>
      <alignment horizontal="left" vertical="center" wrapText="1"/>
    </xf>
    <xf numFmtId="0" fontId="30" fillId="37" borderId="20" xfId="42" applyFont="1" applyFill="1" applyBorder="1" applyAlignment="1" applyProtection="1">
      <alignment horizontal="left" vertical="center" wrapText="1"/>
      <protection/>
    </xf>
    <xf numFmtId="0" fontId="30" fillId="0" borderId="20" xfId="42" applyFont="1" applyFill="1" applyBorder="1" applyAlignment="1" applyProtection="1">
      <alignment horizontal="left" vertical="center" wrapText="1"/>
      <protection/>
    </xf>
    <xf numFmtId="0" fontId="30" fillId="37" borderId="20" xfId="42" applyFont="1" applyFill="1" applyBorder="1" applyAlignment="1" applyProtection="1">
      <alignment vertical="center"/>
      <protection/>
    </xf>
    <xf numFmtId="0" fontId="30" fillId="0" borderId="20" xfId="42" applyFont="1" applyFill="1" applyBorder="1" applyAlignment="1" applyProtection="1">
      <alignment vertical="center"/>
      <protection/>
    </xf>
    <xf numFmtId="0" fontId="30" fillId="0" borderId="20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123825</xdr:rowOff>
    </xdr:from>
    <xdr:to>
      <xdr:col>1</xdr:col>
      <xdr:colOff>1095375</xdr:colOff>
      <xdr:row>6</xdr:row>
      <xdr:rowOff>180975</xdr:rowOff>
    </xdr:to>
    <xdr:pic>
      <xdr:nvPicPr>
        <xdr:cNvPr id="1" name="Picture 1" descr="Эмблема_40х30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1066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prib.ru" TargetMode="External" /><Relationship Id="rId2" Type="http://schemas.openxmlformats.org/officeDocument/2006/relationships/hyperlink" Target="http://www.opprib.ru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pprib.ru/main/labor/html/devices/zg1.php" TargetMode="External" /><Relationship Id="rId2" Type="http://schemas.openxmlformats.org/officeDocument/2006/relationships/hyperlink" Target="http://opprib.ru/main/labor/html/devices/gn1.php" TargetMode="External" /><Relationship Id="rId3" Type="http://schemas.openxmlformats.org/officeDocument/2006/relationships/hyperlink" Target="http://opprib.ru/main/labor/html/devices/gn2.php" TargetMode="External" /><Relationship Id="rId4" Type="http://schemas.openxmlformats.org/officeDocument/2006/relationships/hyperlink" Target="http://opprib.ru/main/labor/html/devices/gn3.php" TargetMode="External" /><Relationship Id="rId5" Type="http://schemas.openxmlformats.org/officeDocument/2006/relationships/hyperlink" Target="http://opprib.ru/main/labor/html/devices/gn4.php" TargetMode="External" /><Relationship Id="rId6" Type="http://schemas.openxmlformats.org/officeDocument/2006/relationships/hyperlink" Target="http://opprib.ru/main/device/html/generators/gn6.php" TargetMode="External" /><Relationship Id="rId7" Type="http://schemas.openxmlformats.org/officeDocument/2006/relationships/hyperlink" Target="http://opprib.ru/main/labor/html/devices/gnv1.php" TargetMode="External" /><Relationship Id="rId8" Type="http://schemas.openxmlformats.org/officeDocument/2006/relationships/hyperlink" Target="http://opprib.ru/main/labor/html/stend/ik2-1.php" TargetMode="External" /><Relationship Id="rId9" Type="http://schemas.openxmlformats.org/officeDocument/2006/relationships/hyperlink" Target="http://opprib.ru/main/labor/html/devices/av1.php" TargetMode="External" /><Relationship Id="rId10" Type="http://schemas.openxmlformats.org/officeDocument/2006/relationships/hyperlink" Target="http://opprib.ru/main/labor/html/devices/ocl2.php" TargetMode="External" /><Relationship Id="rId11" Type="http://schemas.openxmlformats.org/officeDocument/2006/relationships/hyperlink" Target="http://opprib.ru/main/labor/html/devices/imf1.php" TargetMode="External" /><Relationship Id="rId12" Type="http://schemas.openxmlformats.org/officeDocument/2006/relationships/hyperlink" Target="http://opprib.ru/main/labor/html/devices/rti1.php" TargetMode="External" /><Relationship Id="rId13" Type="http://schemas.openxmlformats.org/officeDocument/2006/relationships/hyperlink" Target="http://opprib.ru/main/labor/html/devices/se1.php" TargetMode="External" /><Relationship Id="rId14" Type="http://schemas.openxmlformats.org/officeDocument/2006/relationships/hyperlink" Target="http://opprib.ru/main/labor/html/devices/bl2.php" TargetMode="External" /><Relationship Id="rId15" Type="http://schemas.openxmlformats.org/officeDocument/2006/relationships/hyperlink" Target="http://opprib.ru/main/labor/html/demo/ld1.php" TargetMode="External" /><Relationship Id="rId16" Type="http://schemas.openxmlformats.org/officeDocument/2006/relationships/hyperlink" Target="http://opprib.ru/main/labor/html/devices/bl3.php" TargetMode="External" /><Relationship Id="rId17" Type="http://schemas.openxmlformats.org/officeDocument/2006/relationships/hyperlink" Target="http://opprib.ru/main/labor/html/devices/iep1.php" TargetMode="External" /><Relationship Id="rId18" Type="http://schemas.openxmlformats.org/officeDocument/2006/relationships/hyperlink" Target="http://opprib.ru/main/labor/html/devices/lcm1.php" TargetMode="External" /><Relationship Id="rId19" Type="http://schemas.openxmlformats.org/officeDocument/2006/relationships/hyperlink" Target="http://opprib.ru/main/labor/html/devices/ish1.php" TargetMode="External" /><Relationship Id="rId20" Type="http://schemas.openxmlformats.org/officeDocument/2006/relationships/hyperlink" Target="http://opprib.ru/main/labor/html/stend/c3-rm01.php" TargetMode="External" /><Relationship Id="rId21" Type="http://schemas.openxmlformats.org/officeDocument/2006/relationships/hyperlink" Target="http://opprib.ru/main/labor/html/stend/c3-rm02.php" TargetMode="External" /><Relationship Id="rId22" Type="http://schemas.openxmlformats.org/officeDocument/2006/relationships/hyperlink" Target="http://opprib.ru/main/labor/html/stend/c3-ok01.php" TargetMode="External" /><Relationship Id="rId23" Type="http://schemas.openxmlformats.org/officeDocument/2006/relationships/hyperlink" Target="http://opprib.ru/main/labor/html/stend/c3-tt01.php" TargetMode="External" /><Relationship Id="rId24" Type="http://schemas.openxmlformats.org/officeDocument/2006/relationships/hyperlink" Target="http://opprib.ru/main/labor/html/stend/c3-se01.php" TargetMode="External" /><Relationship Id="rId25" Type="http://schemas.openxmlformats.org/officeDocument/2006/relationships/hyperlink" Target="http://opprib.ru/main/labor/html/stend/c3-em01.php" TargetMode="External" /><Relationship Id="rId26" Type="http://schemas.openxmlformats.org/officeDocument/2006/relationships/hyperlink" Target="http://opprib.ru/main/labor/html/stend/c3-et01.php" TargetMode="External" /><Relationship Id="rId27" Type="http://schemas.openxmlformats.org/officeDocument/2006/relationships/hyperlink" Target="http://opprib.ru/main/labor/html/stend/c3-et02.php" TargetMode="External" /><Relationship Id="rId28" Type="http://schemas.openxmlformats.org/officeDocument/2006/relationships/hyperlink" Target="http://opprib.ru/main/labor/html/stend/c3-el01.php" TargetMode="External" /><Relationship Id="rId29" Type="http://schemas.openxmlformats.org/officeDocument/2006/relationships/hyperlink" Target="http://opprib.ru/main/labor/html/stend/c3-el02.php" TargetMode="External" /><Relationship Id="rId30" Type="http://schemas.openxmlformats.org/officeDocument/2006/relationships/hyperlink" Target="http://opprib.ru/main/labor/html/stend/c3-oe01.php" TargetMode="External" /><Relationship Id="rId31" Type="http://schemas.openxmlformats.org/officeDocument/2006/relationships/hyperlink" Target="http://opprib.ru/main/labor/html/stend/c3-oe02.php" TargetMode="External" /><Relationship Id="rId32" Type="http://schemas.openxmlformats.org/officeDocument/2006/relationships/hyperlink" Target="http://opprib.ru/main/labor/html/stend/c3-oe03.php" TargetMode="External" /><Relationship Id="rId33" Type="http://schemas.openxmlformats.org/officeDocument/2006/relationships/hyperlink" Target="http://opprib.ru/main/labor/html/stend/c3-eh01.php" TargetMode="External" /><Relationship Id="rId34" Type="http://schemas.openxmlformats.org/officeDocument/2006/relationships/hyperlink" Target="http://opprib.ru/main/labor/html/stend/ev1.php" TargetMode="External" /><Relationship Id="rId35" Type="http://schemas.openxmlformats.org/officeDocument/2006/relationships/hyperlink" Target="http://opprib.ru/main/labor/html/stend/bm1.php" TargetMode="External" /><Relationship Id="rId36" Type="http://schemas.openxmlformats.org/officeDocument/2006/relationships/hyperlink" Target="http://opprib.ru/main/labor/html/stend/bm2.php" TargetMode="External" /><Relationship Id="rId37" Type="http://schemas.openxmlformats.org/officeDocument/2006/relationships/hyperlink" Target="http://opprib.ru/main/labor/html/stend/bm3.php" TargetMode="External" /><Relationship Id="rId38" Type="http://schemas.openxmlformats.org/officeDocument/2006/relationships/hyperlink" Target="http://opprib.ru/main/labor/html/stend/bm4.php" TargetMode="External" /><Relationship Id="rId39" Type="http://schemas.openxmlformats.org/officeDocument/2006/relationships/hyperlink" Target="http://opprib.ru/main/labor/html/devices/bpa1.php" TargetMode="External" /><Relationship Id="rId40" Type="http://schemas.openxmlformats.org/officeDocument/2006/relationships/hyperlink" Target="http://opprib.ru/main/labor/html/devices/bpp1.php" TargetMode="External" /><Relationship Id="rId41" Type="http://schemas.openxmlformats.org/officeDocument/2006/relationships/hyperlink" Target="http://opprib.ru/main/labor/html/stend/ma1-ap.php" TargetMode="External" /><Relationship Id="rId42" Type="http://schemas.openxmlformats.org/officeDocument/2006/relationships/hyperlink" Target="http://opprib.ru/main/labor/html/devices/bpt1.php" TargetMode="External" /><Relationship Id="rId43" Type="http://schemas.openxmlformats.org/officeDocument/2006/relationships/hyperlink" Target="http://opprib.ru/main/labor/html/stend/em1-1.php" TargetMode="External" /><Relationship Id="rId44" Type="http://schemas.openxmlformats.org/officeDocument/2006/relationships/hyperlink" Target="http://opprib.ru/main/labor/html/stend/em1-2.php" TargetMode="External" /><Relationship Id="rId45" Type="http://schemas.openxmlformats.org/officeDocument/2006/relationships/hyperlink" Target="http://opprib.ru/main/labor/html/devices/cos1.php" TargetMode="External" /><Relationship Id="rId46" Type="http://schemas.openxmlformats.org/officeDocument/2006/relationships/hyperlink" Target="http://opprib.ru/main/labor/html/devices/mss1.php" TargetMode="External" /><Relationship Id="rId47" Type="http://schemas.openxmlformats.org/officeDocument/2006/relationships/hyperlink" Target="http://opprib.ru/main/labor/html/devices/blt1.php" TargetMode="External" /><Relationship Id="rId48" Type="http://schemas.openxmlformats.org/officeDocument/2006/relationships/hyperlink" Target="http://opprib.ru/main/labor/html/devices/blt2.php" TargetMode="External" /><Relationship Id="rId49" Type="http://schemas.openxmlformats.org/officeDocument/2006/relationships/hyperlink" Target="http://opprib.ru/main/labor/html/mebel/sl1.php" TargetMode="External" /><Relationship Id="rId50" Type="http://schemas.openxmlformats.org/officeDocument/2006/relationships/hyperlink" Target="http://opprib.ru/main/labor/html/demo/udk-es1.php" TargetMode="External" /><Relationship Id="rId51" Type="http://schemas.openxmlformats.org/officeDocument/2006/relationships/hyperlink" Target="http://opprib.ru/main/labor/html/stend/ik1-1.php" TargetMode="External" /><Relationship Id="rId52" Type="http://schemas.openxmlformats.org/officeDocument/2006/relationships/hyperlink" Target="http://opprib.ru/main/labor/html/stend/ik1-2.php" TargetMode="External" /><Relationship Id="rId53" Type="http://schemas.openxmlformats.org/officeDocument/2006/relationships/hyperlink" Target="http://opprib.ru/main/labor/html/stend/ik1-3.php" TargetMode="External" /><Relationship Id="rId54" Type="http://schemas.openxmlformats.org/officeDocument/2006/relationships/hyperlink" Target="http://opprib.ru/main/device/html/rs232-rs485.php" TargetMode="External" /><Relationship Id="rId55" Type="http://schemas.openxmlformats.org/officeDocument/2006/relationships/hyperlink" Target="http://opprib.ru/main/labor/html/stend/c3-tt02.php" TargetMode="External" /><Relationship Id="rId5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pprib.ru/main/labor/html/complex/muk-m1.php" TargetMode="External" /><Relationship Id="rId2" Type="http://schemas.openxmlformats.org/officeDocument/2006/relationships/hyperlink" Target="http://opprib.ru/main/labor/html/complex/muk-m2.php" TargetMode="External" /><Relationship Id="rId3" Type="http://schemas.openxmlformats.org/officeDocument/2006/relationships/hyperlink" Target="http://opprib.ru/main/labor/html/stend/bm3.php" TargetMode="External" /><Relationship Id="rId4" Type="http://schemas.openxmlformats.org/officeDocument/2006/relationships/hyperlink" Target="http://opprib.ru/main/labor/html/complex/muk-em1.php" TargetMode="External" /><Relationship Id="rId5" Type="http://schemas.openxmlformats.org/officeDocument/2006/relationships/hyperlink" Target="http://opprib.ru/main/labor/html/complex/muk-em2.php" TargetMode="External" /><Relationship Id="rId6" Type="http://schemas.openxmlformats.org/officeDocument/2006/relationships/hyperlink" Target="http://opprib.ru/main/labor/html/complex/muk-tt1.php" TargetMode="External" /><Relationship Id="rId7" Type="http://schemas.openxmlformats.org/officeDocument/2006/relationships/hyperlink" Target="http://opprib.ru/main/labor/html/complex/muk-tt2.php" TargetMode="External" /><Relationship Id="rId8" Type="http://schemas.openxmlformats.org/officeDocument/2006/relationships/hyperlink" Target="http://opprib.ru/main/labor/html/complex/muk-ok.php" TargetMode="External" /><Relationship Id="rId9" Type="http://schemas.openxmlformats.org/officeDocument/2006/relationships/hyperlink" Target="http://opprib.ru/main/labor/html/complex/muk-ov.php" TargetMode="External" /><Relationship Id="rId10" Type="http://schemas.openxmlformats.org/officeDocument/2006/relationships/hyperlink" Target="http://opprib.ru/main/labor/html/complex/muk-mft.php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opprib.ru/main/labor/html/complex/muk-et1.php" TargetMode="External" /><Relationship Id="rId2" Type="http://schemas.openxmlformats.org/officeDocument/2006/relationships/hyperlink" Target="http://opprib.ru/main/labor/html/complex/muk-et2.php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opprib.ru/main/labor/html/complex/muk-foe1.php" TargetMode="External" /><Relationship Id="rId2" Type="http://schemas.openxmlformats.org/officeDocument/2006/relationships/hyperlink" Target="http://opprib.ru/main/labor/html/complex/muk-foe2.php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opprib.ru/main/labor/html/complex/muk-rm1.ph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opprib.ru/main/labor/html/complex/muk-oe1.php" TargetMode="External" /><Relationship Id="rId2" Type="http://schemas.openxmlformats.org/officeDocument/2006/relationships/hyperlink" Target="http://opprib.ru/main/labor/html/complex/muk-oe2.php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opprib.ru/main/labor/html/complex/muk-ep1.php" TargetMode="External" /><Relationship Id="rId2" Type="http://schemas.openxmlformats.org/officeDocument/2006/relationships/hyperlink" Target="http://opprib.ru/main/labor/html/complex/muk-ep2.php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opprib.ru/main/labor/html/complex/muk-rts1.php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00390625" style="89" customWidth="1"/>
    <col min="2" max="2" width="108.25390625" style="0" customWidth="1"/>
    <col min="3" max="3" width="12.625" style="0" customWidth="1"/>
  </cols>
  <sheetData>
    <row r="1" s="5" customFormat="1" ht="12.75">
      <c r="A1" s="93"/>
    </row>
    <row r="2" ht="18">
      <c r="B2" s="166" t="s">
        <v>324</v>
      </c>
    </row>
    <row r="3" ht="12.75" customHeight="1">
      <c r="B3" s="9"/>
    </row>
    <row r="4" spans="1:3" s="3" customFormat="1" ht="26.25">
      <c r="A4" s="94"/>
      <c r="B4" s="129" t="s">
        <v>306</v>
      </c>
      <c r="C4" s="10"/>
    </row>
    <row r="5" spans="2:3" ht="26.25" customHeight="1">
      <c r="B5" s="11"/>
      <c r="C5" s="11"/>
    </row>
    <row r="6" spans="2:3" ht="26.25">
      <c r="B6" s="128" t="s">
        <v>305</v>
      </c>
      <c r="C6" s="10"/>
    </row>
    <row r="7" ht="20.25" customHeight="1">
      <c r="B7" s="127"/>
    </row>
    <row r="8" ht="15">
      <c r="B8" s="162" t="s">
        <v>159</v>
      </c>
    </row>
    <row r="9" spans="1:2" ht="12.75">
      <c r="A9" s="99">
        <v>1</v>
      </c>
      <c r="B9" s="163" t="s">
        <v>295</v>
      </c>
    </row>
    <row r="10" spans="1:2" ht="12.75">
      <c r="A10" s="99">
        <v>2</v>
      </c>
      <c r="B10" s="163" t="s">
        <v>128</v>
      </c>
    </row>
    <row r="11" spans="1:2" ht="12.75">
      <c r="A11" s="99">
        <v>3</v>
      </c>
      <c r="B11" s="163" t="s">
        <v>129</v>
      </c>
    </row>
    <row r="12" spans="1:2" ht="12.75">
      <c r="A12" s="99">
        <v>4</v>
      </c>
      <c r="B12" s="163" t="s">
        <v>130</v>
      </c>
    </row>
    <row r="13" spans="1:2" ht="12.75">
      <c r="A13" s="99">
        <v>5</v>
      </c>
      <c r="B13" s="163" t="s">
        <v>131</v>
      </c>
    </row>
    <row r="14" spans="1:2" ht="12.75">
      <c r="A14" s="99">
        <v>6</v>
      </c>
      <c r="B14" s="164" t="s">
        <v>132</v>
      </c>
    </row>
    <row r="15" spans="1:2" ht="12.75">
      <c r="A15" s="99">
        <v>7</v>
      </c>
      <c r="B15" s="163" t="s">
        <v>241</v>
      </c>
    </row>
    <row r="16" spans="1:2" ht="12.75">
      <c r="A16" s="99">
        <v>8</v>
      </c>
      <c r="B16" s="163" t="s">
        <v>284</v>
      </c>
    </row>
    <row r="17" ht="15.75">
      <c r="B17" s="8"/>
    </row>
    <row r="18" ht="15">
      <c r="B18" s="165" t="s">
        <v>84</v>
      </c>
    </row>
    <row r="19" ht="12.75">
      <c r="B19" s="14" t="s">
        <v>163</v>
      </c>
    </row>
    <row r="20" ht="12.75">
      <c r="B20" s="167" t="s">
        <v>332</v>
      </c>
    </row>
    <row r="21" ht="12.75">
      <c r="B21" s="14" t="s">
        <v>325</v>
      </c>
    </row>
    <row r="22" spans="1:5" ht="28.5" customHeight="1">
      <c r="A22" s="91"/>
      <c r="B22" s="97" t="s">
        <v>160</v>
      </c>
      <c r="C22" s="7"/>
      <c r="D22" s="7"/>
      <c r="E22" s="7"/>
    </row>
    <row r="23" spans="1:2" ht="12.75">
      <c r="A23" s="93"/>
      <c r="B23" s="14" t="s">
        <v>34</v>
      </c>
    </row>
    <row r="24" ht="12.75">
      <c r="B24" s="14" t="s">
        <v>35</v>
      </c>
    </row>
    <row r="25" spans="1:2" ht="15.75">
      <c r="A25" s="95"/>
      <c r="B25" s="168" t="s">
        <v>117</v>
      </c>
    </row>
    <row r="26" spans="1:2" ht="15.75">
      <c r="A26" s="95"/>
      <c r="B26" s="168" t="s">
        <v>115</v>
      </c>
    </row>
    <row r="27" spans="1:2" s="14" customFormat="1" ht="12.75">
      <c r="A27" s="99"/>
      <c r="B27" s="169" t="s">
        <v>80</v>
      </c>
    </row>
    <row r="28" spans="1:2" s="14" customFormat="1" ht="12.75">
      <c r="A28" s="99"/>
      <c r="B28" s="169" t="s">
        <v>322</v>
      </c>
    </row>
    <row r="29" spans="1:2" s="14" customFormat="1" ht="12.75">
      <c r="A29" s="99"/>
      <c r="B29" s="167" t="s">
        <v>116</v>
      </c>
    </row>
    <row r="30" spans="1:2" ht="12.75">
      <c r="A30" s="96"/>
      <c r="B30" s="14" t="s">
        <v>81</v>
      </c>
    </row>
    <row r="31" spans="1:2" ht="12.75">
      <c r="A31" s="96"/>
      <c r="B31" s="98" t="s">
        <v>83</v>
      </c>
    </row>
    <row r="32" spans="1:2" ht="12.75">
      <c r="A32" s="96"/>
      <c r="B32" s="14" t="s">
        <v>82</v>
      </c>
    </row>
    <row r="33" spans="1:2" ht="12.75">
      <c r="A33" s="96"/>
      <c r="B33" s="14" t="s">
        <v>304</v>
      </c>
    </row>
    <row r="34" spans="1:2" ht="12.75">
      <c r="A34" s="96"/>
      <c r="B34" s="14" t="s">
        <v>261</v>
      </c>
    </row>
    <row r="35" spans="1:2" ht="12.75">
      <c r="A35" s="96"/>
      <c r="B35" s="14" t="s">
        <v>260</v>
      </c>
    </row>
  </sheetData>
  <sheetProtection/>
  <hyperlinks>
    <hyperlink ref="B25" r:id="rId1" display="Электронная почта: info@opprib.ru"/>
    <hyperlink ref="B26" r:id="rId2" display="Сайт: http://www.opprib.ru"/>
    <hyperlink ref="B10" location="Физика!R1C1" display="Физика"/>
    <hyperlink ref="B11" location="Электротехника!R1C1" display="Электротехника"/>
    <hyperlink ref="B12" location="ФОЭ!R1C1" display="Физические основы электроники"/>
    <hyperlink ref="B13" location="Электрорадиоматериалы!R1C1" display="Электрорадиоматериалы"/>
    <hyperlink ref="B15" location="'Электрические машины'!R1C1" display=" Электрические машины и основы электропривода"/>
    <hyperlink ref="B14" location="ОЭ!A1" display="Основы электроники"/>
    <hyperlink ref="B16" location="РТС!R1C1" display="Радиотехнические системы"/>
    <hyperlink ref="B9" location="Блоки!A1" display="Отдельные блоки, стенды и прочее"/>
  </hyperlinks>
  <printOptions/>
  <pageMargins left="0.3937007874015748" right="0.3937007874015748" top="0.1968503937007874" bottom="0.1968503937007874" header="0" footer="0"/>
  <pageSetup horizontalDpi="600" verticalDpi="600" orientation="landscape" paperSize="9" r:id="rId6"/>
  <drawing r:id="rId5"/>
  <legacyDrawing r:id="rId4"/>
  <oleObjects>
    <oleObject progId="CorelDRAW.Graphic.11" shapeId="222821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zoomScale="90" zoomScaleNormal="90" zoomScalePageLayoutView="0" workbookViewId="0" topLeftCell="A49">
      <selection activeCell="C68" sqref="C68"/>
    </sheetView>
  </sheetViews>
  <sheetFormatPr defaultColWidth="9.00390625" defaultRowHeight="12.75"/>
  <cols>
    <col min="1" max="1" width="5.00390625" style="0" customWidth="1"/>
    <col min="2" max="2" width="116.25390625" style="0" customWidth="1"/>
    <col min="3" max="3" width="12.625" style="108" customWidth="1"/>
  </cols>
  <sheetData>
    <row r="1" spans="1:3" s="3" customFormat="1" ht="18">
      <c r="A1" s="12"/>
      <c r="B1" s="156" t="s">
        <v>318</v>
      </c>
      <c r="C1" s="107" t="s">
        <v>133</v>
      </c>
    </row>
    <row r="2" s="41" customFormat="1" ht="14.25">
      <c r="C2" s="86"/>
    </row>
    <row r="3" spans="1:3" s="41" customFormat="1" ht="21" customHeight="1">
      <c r="A3" s="103" t="s">
        <v>0</v>
      </c>
      <c r="B3" s="195" t="s">
        <v>1</v>
      </c>
      <c r="C3" s="100" t="s">
        <v>6</v>
      </c>
    </row>
    <row r="4" spans="1:3" s="41" customFormat="1" ht="14.25">
      <c r="A4" s="103"/>
      <c r="B4" s="196"/>
      <c r="C4" s="100"/>
    </row>
    <row r="5" spans="1:3" s="41" customFormat="1" ht="18" customHeight="1">
      <c r="A5" s="170">
        <v>1</v>
      </c>
      <c r="B5" s="197" t="s">
        <v>2</v>
      </c>
      <c r="C5" s="171">
        <v>16020</v>
      </c>
    </row>
    <row r="6" spans="1:3" s="41" customFormat="1" ht="18" customHeight="1">
      <c r="A6" s="105">
        <v>2</v>
      </c>
      <c r="B6" s="198" t="s">
        <v>3</v>
      </c>
      <c r="C6" s="101">
        <v>16980</v>
      </c>
    </row>
    <row r="7" spans="1:3" s="41" customFormat="1" ht="18" customHeight="1">
      <c r="A7" s="170">
        <v>3</v>
      </c>
      <c r="B7" s="197" t="s">
        <v>4</v>
      </c>
      <c r="C7" s="171">
        <v>18000</v>
      </c>
    </row>
    <row r="8" spans="1:3" s="41" customFormat="1" ht="18" customHeight="1">
      <c r="A8" s="105">
        <v>4</v>
      </c>
      <c r="B8" s="198" t="s">
        <v>5</v>
      </c>
      <c r="C8" s="101">
        <v>16980</v>
      </c>
    </row>
    <row r="9" spans="1:3" s="41" customFormat="1" ht="18" customHeight="1">
      <c r="A9" s="170">
        <v>5</v>
      </c>
      <c r="B9" s="197" t="s">
        <v>246</v>
      </c>
      <c r="C9" s="171">
        <v>13020</v>
      </c>
    </row>
    <row r="10" spans="1:3" s="41" customFormat="1" ht="18" customHeight="1">
      <c r="A10" s="105">
        <v>6</v>
      </c>
      <c r="B10" s="198" t="s">
        <v>303</v>
      </c>
      <c r="C10" s="101">
        <v>19500</v>
      </c>
    </row>
    <row r="11" spans="1:3" s="41" customFormat="1" ht="18" customHeight="1">
      <c r="A11" s="170">
        <v>7</v>
      </c>
      <c r="B11" s="197" t="s">
        <v>142</v>
      </c>
      <c r="C11" s="171">
        <v>75000</v>
      </c>
    </row>
    <row r="12" spans="1:3" s="41" customFormat="1" ht="36" customHeight="1">
      <c r="A12" s="105">
        <v>8</v>
      </c>
      <c r="B12" s="206" t="s">
        <v>346</v>
      </c>
      <c r="C12" s="101">
        <v>13980</v>
      </c>
    </row>
    <row r="13" spans="1:3" s="41" customFormat="1" ht="14.25">
      <c r="A13" s="170">
        <v>9</v>
      </c>
      <c r="B13" s="172" t="s">
        <v>323</v>
      </c>
      <c r="C13" s="171">
        <v>18960</v>
      </c>
    </row>
    <row r="14" spans="1:3" s="109" customFormat="1" ht="18" customHeight="1">
      <c r="A14" s="106">
        <v>10</v>
      </c>
      <c r="B14" s="199" t="s">
        <v>140</v>
      </c>
      <c r="C14" s="102">
        <v>18960</v>
      </c>
    </row>
    <row r="15" spans="1:3" s="41" customFormat="1" ht="18" customHeight="1">
      <c r="A15" s="170">
        <v>11</v>
      </c>
      <c r="B15" s="197" t="s">
        <v>7</v>
      </c>
      <c r="C15" s="171">
        <v>72000</v>
      </c>
    </row>
    <row r="16" spans="1:3" s="109" customFormat="1" ht="18" customHeight="1">
      <c r="A16" s="106">
        <v>12</v>
      </c>
      <c r="B16" s="199" t="s">
        <v>245</v>
      </c>
      <c r="C16" s="102">
        <v>28500</v>
      </c>
    </row>
    <row r="17" spans="1:3" s="41" customFormat="1" ht="18" customHeight="1">
      <c r="A17" s="170">
        <v>13</v>
      </c>
      <c r="B17" s="197" t="s">
        <v>8</v>
      </c>
      <c r="C17" s="171">
        <v>24720</v>
      </c>
    </row>
    <row r="18" spans="1:3" s="109" customFormat="1" ht="18" customHeight="1">
      <c r="A18" s="106">
        <v>14</v>
      </c>
      <c r="B18" s="199" t="s">
        <v>9</v>
      </c>
      <c r="C18" s="102">
        <v>13020</v>
      </c>
    </row>
    <row r="19" spans="1:3" s="41" customFormat="1" ht="18" customHeight="1">
      <c r="A19" s="170">
        <v>15</v>
      </c>
      <c r="B19" s="197" t="s">
        <v>320</v>
      </c>
      <c r="C19" s="171">
        <v>15960</v>
      </c>
    </row>
    <row r="20" spans="1:3" s="109" customFormat="1" ht="18" customHeight="1">
      <c r="A20" s="106">
        <v>16</v>
      </c>
      <c r="B20" s="199" t="s">
        <v>10</v>
      </c>
      <c r="C20" s="102">
        <v>19500</v>
      </c>
    </row>
    <row r="21" spans="1:3" s="41" customFormat="1" ht="18" customHeight="1">
      <c r="A21" s="170">
        <v>17</v>
      </c>
      <c r="B21" s="172" t="s">
        <v>272</v>
      </c>
      <c r="C21" s="171">
        <v>13980</v>
      </c>
    </row>
    <row r="22" spans="1:3" s="109" customFormat="1" ht="18" customHeight="1">
      <c r="A22" s="106">
        <v>18</v>
      </c>
      <c r="B22" s="193" t="s">
        <v>271</v>
      </c>
      <c r="C22" s="102">
        <v>12000</v>
      </c>
    </row>
    <row r="23" spans="1:3" s="41" customFormat="1" ht="18" customHeight="1">
      <c r="A23" s="170">
        <v>19</v>
      </c>
      <c r="B23" s="192" t="s">
        <v>330</v>
      </c>
      <c r="C23" s="171">
        <v>30000</v>
      </c>
    </row>
    <row r="24" spans="1:3" s="109" customFormat="1" ht="18" customHeight="1">
      <c r="A24" s="106">
        <v>20</v>
      </c>
      <c r="B24" s="199" t="s">
        <v>240</v>
      </c>
      <c r="C24" s="102">
        <v>51960</v>
      </c>
    </row>
    <row r="25" spans="1:3" s="41" customFormat="1" ht="36" customHeight="1">
      <c r="A25" s="170">
        <v>21</v>
      </c>
      <c r="B25" s="202" t="s">
        <v>347</v>
      </c>
      <c r="C25" s="171">
        <v>4020</v>
      </c>
    </row>
    <row r="26" spans="1:3" s="109" customFormat="1" ht="18.75" customHeight="1">
      <c r="A26" s="106">
        <v>22</v>
      </c>
      <c r="B26" s="203" t="s">
        <v>348</v>
      </c>
      <c r="C26" s="102">
        <v>4020</v>
      </c>
    </row>
    <row r="27" spans="1:3" s="41" customFormat="1" ht="18" customHeight="1">
      <c r="A27" s="170">
        <v>23</v>
      </c>
      <c r="B27" s="192" t="s">
        <v>239</v>
      </c>
      <c r="C27" s="171">
        <v>55980</v>
      </c>
    </row>
    <row r="28" spans="1:3" s="109" customFormat="1" ht="18" customHeight="1">
      <c r="A28" s="106">
        <v>24</v>
      </c>
      <c r="B28" s="203" t="s">
        <v>349</v>
      </c>
      <c r="C28" s="102">
        <v>4020</v>
      </c>
    </row>
    <row r="29" spans="1:3" s="41" customFormat="1" ht="18" customHeight="1">
      <c r="A29" s="170">
        <v>25</v>
      </c>
      <c r="B29" s="194" t="s">
        <v>350</v>
      </c>
      <c r="C29" s="171">
        <v>4020</v>
      </c>
    </row>
    <row r="30" spans="1:3" s="109" customFormat="1" ht="18" customHeight="1">
      <c r="A30" s="106">
        <v>26</v>
      </c>
      <c r="B30" s="199" t="s">
        <v>238</v>
      </c>
      <c r="C30" s="102">
        <v>60000</v>
      </c>
    </row>
    <row r="31" spans="1:3" s="41" customFormat="1" ht="18" customHeight="1">
      <c r="A31" s="170">
        <v>27</v>
      </c>
      <c r="B31" s="197" t="s">
        <v>326</v>
      </c>
      <c r="C31" s="171">
        <v>13500</v>
      </c>
    </row>
    <row r="32" spans="1:3" s="109" customFormat="1" ht="18" customHeight="1">
      <c r="A32" s="106">
        <v>28</v>
      </c>
      <c r="B32" s="200" t="s">
        <v>327</v>
      </c>
      <c r="C32" s="102">
        <v>16500</v>
      </c>
    </row>
    <row r="33" spans="1:3" s="41" customFormat="1" ht="18" customHeight="1">
      <c r="A33" s="170">
        <v>29</v>
      </c>
      <c r="B33" s="204" t="s">
        <v>343</v>
      </c>
      <c r="C33" s="171">
        <v>60000</v>
      </c>
    </row>
    <row r="34" spans="1:3" s="109" customFormat="1" ht="18" customHeight="1">
      <c r="A34" s="106">
        <v>30</v>
      </c>
      <c r="B34" s="203" t="s">
        <v>344</v>
      </c>
      <c r="C34" s="102">
        <v>19980</v>
      </c>
    </row>
    <row r="35" spans="1:3" s="41" customFormat="1" ht="18" customHeight="1">
      <c r="A35" s="170">
        <v>31</v>
      </c>
      <c r="B35" s="202" t="s">
        <v>345</v>
      </c>
      <c r="C35" s="171">
        <v>19980</v>
      </c>
    </row>
    <row r="36" spans="1:3" s="109" customFormat="1" ht="18" customHeight="1">
      <c r="A36" s="106">
        <v>32</v>
      </c>
      <c r="B36" s="201" t="s">
        <v>342</v>
      </c>
      <c r="C36" s="102">
        <v>18720</v>
      </c>
    </row>
    <row r="37" spans="1:3" s="41" customFormat="1" ht="18" customHeight="1">
      <c r="A37" s="170">
        <v>33</v>
      </c>
      <c r="B37" s="192" t="s">
        <v>328</v>
      </c>
      <c r="C37" s="171">
        <v>18000</v>
      </c>
    </row>
    <row r="38" spans="1:3" s="109" customFormat="1" ht="18" customHeight="1">
      <c r="A38" s="106">
        <v>34</v>
      </c>
      <c r="B38" s="203" t="s">
        <v>333</v>
      </c>
      <c r="C38" s="102">
        <v>15000</v>
      </c>
    </row>
    <row r="39" spans="1:3" s="41" customFormat="1" ht="18" customHeight="1">
      <c r="A39" s="170">
        <v>35</v>
      </c>
      <c r="B39" s="202" t="s">
        <v>334</v>
      </c>
      <c r="C39" s="171">
        <v>15000</v>
      </c>
    </row>
    <row r="40" spans="1:3" s="109" customFormat="1" ht="18" customHeight="1">
      <c r="A40" s="106">
        <v>36</v>
      </c>
      <c r="B40" s="203" t="s">
        <v>335</v>
      </c>
      <c r="C40" s="102">
        <v>15000</v>
      </c>
    </row>
    <row r="41" spans="1:3" s="41" customFormat="1" ht="18" customHeight="1">
      <c r="A41" s="170">
        <v>37</v>
      </c>
      <c r="B41" s="202" t="s">
        <v>336</v>
      </c>
      <c r="C41" s="171">
        <v>15720</v>
      </c>
    </row>
    <row r="42" spans="1:3" s="109" customFormat="1" ht="18" customHeight="1">
      <c r="A42" s="106">
        <v>38</v>
      </c>
      <c r="B42" s="203" t="s">
        <v>337</v>
      </c>
      <c r="C42" s="102">
        <v>15000</v>
      </c>
    </row>
    <row r="43" spans="1:3" s="41" customFormat="1" ht="18" customHeight="1">
      <c r="A43" s="170">
        <v>39</v>
      </c>
      <c r="B43" s="202" t="s">
        <v>338</v>
      </c>
      <c r="C43" s="171">
        <v>16500</v>
      </c>
    </row>
    <row r="44" spans="1:3" s="109" customFormat="1" ht="18" customHeight="1">
      <c r="A44" s="106">
        <v>40</v>
      </c>
      <c r="B44" s="203" t="s">
        <v>339</v>
      </c>
      <c r="C44" s="102">
        <v>16500</v>
      </c>
    </row>
    <row r="45" spans="1:3" s="41" customFormat="1" ht="18" customHeight="1">
      <c r="A45" s="170">
        <v>41</v>
      </c>
      <c r="B45" s="202" t="s">
        <v>340</v>
      </c>
      <c r="C45" s="171">
        <v>19980</v>
      </c>
    </row>
    <row r="46" spans="1:3" s="109" customFormat="1" ht="14.25">
      <c r="A46" s="106">
        <v>42</v>
      </c>
      <c r="B46" s="205" t="s">
        <v>341</v>
      </c>
      <c r="C46" s="102">
        <v>21000</v>
      </c>
    </row>
    <row r="47" spans="1:3" s="41" customFormat="1" ht="18" customHeight="1">
      <c r="A47" s="170">
        <v>43</v>
      </c>
      <c r="B47" s="192" t="s">
        <v>11</v>
      </c>
      <c r="C47" s="171">
        <v>4020</v>
      </c>
    </row>
    <row r="48" spans="1:3" s="109" customFormat="1" ht="18" customHeight="1">
      <c r="A48" s="106">
        <v>44</v>
      </c>
      <c r="B48" s="201" t="s">
        <v>135</v>
      </c>
      <c r="C48" s="102">
        <v>180</v>
      </c>
    </row>
    <row r="49" spans="1:3" s="41" customFormat="1" ht="18" customHeight="1">
      <c r="A49" s="170">
        <v>45</v>
      </c>
      <c r="B49" s="194" t="s">
        <v>331</v>
      </c>
      <c r="C49" s="171">
        <v>720</v>
      </c>
    </row>
    <row r="50" spans="1:3" s="109" customFormat="1" ht="18" customHeight="1">
      <c r="A50" s="106">
        <v>46</v>
      </c>
      <c r="B50" s="200" t="s">
        <v>12</v>
      </c>
      <c r="C50" s="102">
        <v>48480</v>
      </c>
    </row>
    <row r="51" spans="1:3" s="41" customFormat="1" ht="18" customHeight="1">
      <c r="A51" s="170">
        <v>47</v>
      </c>
      <c r="B51" s="192" t="s">
        <v>13</v>
      </c>
      <c r="C51" s="171">
        <v>52980</v>
      </c>
    </row>
    <row r="52" spans="1:3" s="109" customFormat="1" ht="18" customHeight="1">
      <c r="A52" s="106">
        <v>48</v>
      </c>
      <c r="B52" s="200" t="s">
        <v>157</v>
      </c>
      <c r="C52" s="102">
        <v>7980</v>
      </c>
    </row>
    <row r="53" spans="1:3" s="41" customFormat="1" ht="14.25">
      <c r="A53" s="170">
        <v>49</v>
      </c>
      <c r="B53" s="192" t="s">
        <v>94</v>
      </c>
      <c r="C53" s="171">
        <v>4980</v>
      </c>
    </row>
    <row r="54" spans="1:3" s="109" customFormat="1" ht="14.25">
      <c r="A54" s="106">
        <v>50</v>
      </c>
      <c r="B54" s="201" t="s">
        <v>158</v>
      </c>
      <c r="C54" s="102">
        <v>60000</v>
      </c>
    </row>
    <row r="55" spans="1:3" s="41" customFormat="1" ht="15" customHeight="1">
      <c r="A55" s="170">
        <v>51</v>
      </c>
      <c r="B55" s="194" t="s">
        <v>85</v>
      </c>
      <c r="C55" s="171">
        <v>30000</v>
      </c>
    </row>
    <row r="56" spans="1:3" s="109" customFormat="1" ht="14.25">
      <c r="A56" s="106">
        <v>52</v>
      </c>
      <c r="B56" s="199" t="s">
        <v>145</v>
      </c>
      <c r="C56" s="102">
        <v>63960</v>
      </c>
    </row>
    <row r="57" spans="1:3" s="41" customFormat="1" ht="14.25">
      <c r="A57" s="170">
        <v>53</v>
      </c>
      <c r="B57" s="197" t="s">
        <v>146</v>
      </c>
      <c r="C57" s="171">
        <v>42000</v>
      </c>
    </row>
    <row r="58" spans="1:3" s="109" customFormat="1" ht="14.25">
      <c r="A58" s="106">
        <v>54</v>
      </c>
      <c r="B58" s="199" t="s">
        <v>147</v>
      </c>
      <c r="C58" s="102">
        <v>42000</v>
      </c>
    </row>
    <row r="59" spans="1:3" s="41" customFormat="1" ht="14.25">
      <c r="A59" s="170">
        <v>55</v>
      </c>
      <c r="B59" s="197" t="s">
        <v>247</v>
      </c>
      <c r="C59" s="171">
        <v>45000</v>
      </c>
    </row>
    <row r="60" spans="1:3" s="109" customFormat="1" ht="18" customHeight="1">
      <c r="A60" s="106">
        <v>56</v>
      </c>
      <c r="B60" s="200" t="s">
        <v>275</v>
      </c>
      <c r="C60" s="102">
        <v>30000</v>
      </c>
    </row>
    <row r="61" spans="1:3" s="41" customFormat="1" ht="18" customHeight="1">
      <c r="A61" s="170">
        <v>57</v>
      </c>
      <c r="B61" s="202" t="s">
        <v>244</v>
      </c>
      <c r="C61" s="171">
        <v>1980</v>
      </c>
    </row>
    <row r="62" spans="1:3" s="109" customFormat="1" ht="18" customHeight="1">
      <c r="A62" s="106">
        <v>58</v>
      </c>
      <c r="B62" s="200" t="s">
        <v>251</v>
      </c>
      <c r="C62" s="102">
        <v>37500</v>
      </c>
    </row>
    <row r="63" spans="1:3" s="41" customFormat="1" ht="18" customHeight="1">
      <c r="A63" s="170">
        <v>59</v>
      </c>
      <c r="B63" s="192" t="s">
        <v>252</v>
      </c>
      <c r="C63" s="171">
        <v>37500</v>
      </c>
    </row>
    <row r="64" spans="1:3" s="109" customFormat="1" ht="18" customHeight="1">
      <c r="A64" s="106">
        <v>60</v>
      </c>
      <c r="B64" s="200" t="s">
        <v>289</v>
      </c>
      <c r="C64" s="102">
        <v>37500</v>
      </c>
    </row>
    <row r="65" spans="1:3" s="41" customFormat="1" ht="18" customHeight="1">
      <c r="A65" s="170">
        <v>61</v>
      </c>
      <c r="B65" s="192" t="s">
        <v>288</v>
      </c>
      <c r="C65" s="171">
        <v>30000</v>
      </c>
    </row>
    <row r="66" spans="1:3" s="109" customFormat="1" ht="18" customHeight="1">
      <c r="A66" s="106">
        <v>62</v>
      </c>
      <c r="B66" s="200" t="s">
        <v>301</v>
      </c>
      <c r="C66" s="102">
        <v>48000</v>
      </c>
    </row>
    <row r="67" spans="1:3" s="41" customFormat="1" ht="18" customHeight="1">
      <c r="A67" s="170">
        <v>63</v>
      </c>
      <c r="B67" s="192" t="s">
        <v>302</v>
      </c>
      <c r="C67" s="171">
        <v>72000</v>
      </c>
    </row>
    <row r="68" spans="1:3" s="41" customFormat="1" ht="18" customHeight="1">
      <c r="A68" s="157"/>
      <c r="B68" s="158"/>
      <c r="C68" s="16"/>
    </row>
    <row r="69" spans="1:3" s="3" customFormat="1" ht="18">
      <c r="A69" s="12"/>
      <c r="B69" s="12" t="s">
        <v>296</v>
      </c>
      <c r="C69" s="107" t="s">
        <v>133</v>
      </c>
    </row>
    <row r="70" s="41" customFormat="1" ht="14.25">
      <c r="C70" s="86"/>
    </row>
    <row r="71" spans="1:3" s="41" customFormat="1" ht="21" customHeight="1">
      <c r="A71" s="103" t="s">
        <v>0</v>
      </c>
      <c r="B71" s="104" t="s">
        <v>1</v>
      </c>
      <c r="C71" s="100" t="s">
        <v>6</v>
      </c>
    </row>
    <row r="72" spans="1:3" s="41" customFormat="1" ht="14.25">
      <c r="A72" s="103"/>
      <c r="B72" s="103"/>
      <c r="C72" s="100"/>
    </row>
    <row r="73" spans="1:3" s="41" customFormat="1" ht="18" customHeight="1">
      <c r="A73" s="105">
        <v>1</v>
      </c>
      <c r="B73" s="161" t="s">
        <v>294</v>
      </c>
      <c r="C73" s="101">
        <v>480</v>
      </c>
    </row>
    <row r="74" spans="1:3" s="41" customFormat="1" ht="18" customHeight="1">
      <c r="A74" s="105">
        <v>2</v>
      </c>
      <c r="B74" s="161" t="s">
        <v>329</v>
      </c>
      <c r="C74" s="101">
        <v>80400</v>
      </c>
    </row>
    <row r="76" spans="1:3" s="3" customFormat="1" ht="18">
      <c r="A76" s="12"/>
      <c r="B76" s="12" t="s">
        <v>308</v>
      </c>
      <c r="C76" s="107" t="s">
        <v>133</v>
      </c>
    </row>
    <row r="77" s="41" customFormat="1" ht="14.25">
      <c r="C77" s="86"/>
    </row>
    <row r="78" spans="1:3" s="41" customFormat="1" ht="21" customHeight="1">
      <c r="A78" s="103" t="s">
        <v>0</v>
      </c>
      <c r="B78" s="104" t="s">
        <v>1</v>
      </c>
      <c r="C78" s="100" t="s">
        <v>6</v>
      </c>
    </row>
    <row r="79" spans="1:3" s="41" customFormat="1" ht="15">
      <c r="A79" s="103"/>
      <c r="B79" s="160"/>
      <c r="C79" s="100"/>
    </row>
    <row r="80" spans="1:3" s="41" customFormat="1" ht="14.25">
      <c r="A80" s="106">
        <v>1</v>
      </c>
      <c r="B80" s="159" t="s">
        <v>309</v>
      </c>
      <c r="C80" s="102">
        <v>15000</v>
      </c>
    </row>
  </sheetData>
  <sheetProtection/>
  <hyperlinks>
    <hyperlink ref="C1" location="Адрес!R1C1" display="На главную"/>
    <hyperlink ref="C69" location="Адрес!R1C1" display="На главную"/>
    <hyperlink ref="C76" location="Адрес!R1C1" display="На главную"/>
    <hyperlink ref="B5" r:id="rId1" display="Генератор звуковых частот ЗГ1"/>
    <hyperlink ref="B6" r:id="rId2" display="Генератор напряжений ГН1 (для физики)"/>
    <hyperlink ref="B7" r:id="rId3" display="Генератор напряжений ГН2 (для электротехники)"/>
    <hyperlink ref="B8" r:id="rId4" display="Генератор напряжений ГН3 (для физических основ электроники)"/>
    <hyperlink ref="B9" r:id="rId5" display="Генератор напряжений ГН4 (для физики)"/>
    <hyperlink ref="B10" r:id="rId6" display="Генератор напряжений ГН6 (15В, 2А - аналог источников Б5-хх)"/>
    <hyperlink ref="B11" r:id="rId7" display="Генератор напряжения высоковольтный ГНВ1"/>
    <hyperlink ref="B12" r:id="rId8" display="Измерительная камера (ИК2-1)  для  определения пробойных напряжений воздуха с различной конфигурацией электродов (совместно с ГНВ1)"/>
    <hyperlink ref="B14" r:id="rId9" display="Амперметр-вольтметр АВ1"/>
    <hyperlink ref="B15" r:id="rId10" display="Осциллограф ОЦЛ2"/>
    <hyperlink ref="B16" r:id="rId11" display="Измеритель многофункциональный ИМФ1"/>
    <hyperlink ref="B17" r:id="rId12" display="Регистратор теплового излучения двухчастотный РТИ1"/>
    <hyperlink ref="B18" r:id="rId13" display="Секундомер электронный СЭ1"/>
    <hyperlink ref="B19" r:id="rId14" display="Блок управления стендом С3-ЭЛ02 «тиристор», БЛ2"/>
    <hyperlink ref="B20" r:id="rId15" display="Лазерный источник для демонстраций ЛД1"/>
    <hyperlink ref="B23" r:id="rId16" display="Блок «Измеритель временного положения импульсного сигнала» БЛ3"/>
    <hyperlink ref="B24" r:id="rId17" display="Измеритель электропроводности ИЭП1"/>
    <hyperlink ref="B27" r:id="rId18" display="Измеритель индуктивности и ёмкости ЛСМ1"/>
    <hyperlink ref="B30" r:id="rId19" display="Измеритель статических характеристик ИСХ1"/>
    <hyperlink ref="B31" r:id="rId20" display="Стенд &quot;Петля гистерезиса ферромагнетика&quot; С3-РМ01"/>
    <hyperlink ref="B32" r:id="rId21" display="Стенд &quot;Петля гистерезиса сегнетоэлектрика-2&quot; С3-РМ02 (совместно с ИСХ1)"/>
    <hyperlink ref="B33" r:id="rId22" display="Стенд с объектами исследования С3-ОК1-01 и источник питания ИПС1"/>
    <hyperlink ref="B34" r:id="rId23" display="Стенд с объектами исследования  С3-ТТ01 (твердое тело 1, совместно с ГНх или ИПС1)"/>
    <hyperlink ref="B37" r:id="rId24" display="Стенд &quot;Петля гистерезиса сегнетоэлектрика-1&quot; С3-СЭ01 (совместно с ГНх)"/>
    <hyperlink ref="B38" r:id="rId25" display="Стенд с объектами исследования С3-ЭМ01 (электричество и магнетизм)"/>
    <hyperlink ref="B39" r:id="rId26" display="Стенд с объектами исследования С3-ЭТ01 (электротехника)"/>
    <hyperlink ref="B40" r:id="rId27" display="Стенд с объектами исследования С3-ЭТ02 (электротехника)"/>
    <hyperlink ref="B41" r:id="rId28" display="Стенд с объектами исследования С3-ЭЛ01 (ФОЭ, совместно с ГН3)"/>
    <hyperlink ref="B42" r:id="rId29" display="Стенд с объектами исследования С3-ЭЛ02 (тиристоры)"/>
    <hyperlink ref="B43" r:id="rId30" display="Стенд с объектами исследования С3-ОЭ01 (источники питания)"/>
    <hyperlink ref="B44" r:id="rId31" display="Стенд с объектами исследования С3-ОЭ02 (усилители на биполярных транзисторах)"/>
    <hyperlink ref="B45" r:id="rId32" display="Стенд с объектами исследования С3-ОЭ03 (операционный усилитель, совместно с ГН3)"/>
    <hyperlink ref="B46" r:id="rId33" display="Стенд с объектами исследования С3-ЭХ01 &quot;Эффект Холла&quot;"/>
    <hyperlink ref="B47" r:id="rId34" display="Электролитическая ванна для исследования электрических полей с объектами исследования"/>
    <hyperlink ref="B50" r:id="rId35" display="Механический блок БМ1"/>
    <hyperlink ref="B51" r:id="rId36" display="Механический блок БМ2"/>
    <hyperlink ref="B52" r:id="rId37" display="Механический блок БМ3 (Баллистический полет пули)"/>
    <hyperlink ref="B53" r:id="rId38" display="Механический блок БМ4 (струна, совместно с ЗГ1)"/>
    <hyperlink ref="B56" r:id="rId39" display="Блок питания асинхронного двигателя БПА1"/>
    <hyperlink ref="B57" r:id="rId40" display="Блок питания двигателя постоянного тока БПП1"/>
    <hyperlink ref="B58" r:id="rId41" display="Машинный агрегат МА1-АП (двигатели: асинхронный, постоянного тока)"/>
    <hyperlink ref="B59" r:id="rId42" display="Блок питания трансформатора БПТ1"/>
    <hyperlink ref="B62" r:id="rId43" display="Блок определения удельного заряда электрона ЕМ1/1"/>
    <hyperlink ref="B63" r:id="rId44" display="Блок определения удельного заряда электрона ЕМ1/2"/>
    <hyperlink ref="B64" r:id="rId45" display="Цифровой обнаружитель сигналов ЦОС1"/>
    <hyperlink ref="B65" r:id="rId46" display="Многоканальная система связи МСС1"/>
    <hyperlink ref="B66" r:id="rId47" display="БЛТ1 - блок для изучения газовых законов"/>
    <hyperlink ref="B67" r:id="rId48" display="БЛТ2 - блок для определения Cp/Cv и средней длины свободного пробега молекул воздуха"/>
    <hyperlink ref="B80" r:id="rId49" display="Стол лабораторный СЛ1"/>
    <hyperlink ref="B60" r:id="rId50" display="Набор демонстрационных объектов по электростатике"/>
    <hyperlink ref="B25" r:id="rId51" display="Измерительная камера (ИК1-1)  для измерения сопротивления металлических и полупроводниковых образцов (совместно с ИЭП1)"/>
    <hyperlink ref="B26" r:id="rId52" display="Измерительная камера (ИК1-2)  для измерения сопротивления диэлектрических образцов (совместно с ИЭП1)"/>
    <hyperlink ref="B28" r:id="rId53" display="Измерительная камера (ИК1-3)  для  исследования диэлектрических свойств материалов (совместно с ЛСМ1)"/>
    <hyperlink ref="B61" r:id="rId54" display="Кабель-конвертер RS232/485"/>
    <hyperlink ref="B35" r:id="rId55" display="Стенд с объектами исследования  С3-ТТ02 (твердое тело 2, ФОЭ, совместно с ГНх)"/>
  </hyperlinks>
  <printOptions/>
  <pageMargins left="0.3937007874015748" right="0.3937007874015748" top="0.1968503937007874" bottom="0.1968503937007874" header="0" footer="0"/>
  <pageSetup horizontalDpi="600" verticalDpi="600" orientation="landscape" paperSize="9" r:id="rId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="90" zoomScaleNormal="90" zoomScalePageLayoutView="90" workbookViewId="0" topLeftCell="A1">
      <selection activeCell="G17" sqref="G17"/>
    </sheetView>
  </sheetViews>
  <sheetFormatPr defaultColWidth="9.00390625" defaultRowHeight="12.75"/>
  <cols>
    <col min="1" max="1" width="5.375" style="4" customWidth="1"/>
    <col min="2" max="2" width="36.75390625" style="1" customWidth="1"/>
    <col min="3" max="3" width="54.25390625" style="0" customWidth="1"/>
    <col min="4" max="5" width="12.25390625" style="6" customWidth="1"/>
    <col min="6" max="6" width="11.75390625" style="0" bestFit="1" customWidth="1"/>
  </cols>
  <sheetData>
    <row r="1" spans="1:5" s="18" customFormat="1" ht="18">
      <c r="A1" s="28"/>
      <c r="B1" s="29" t="s">
        <v>90</v>
      </c>
      <c r="D1" s="43"/>
      <c r="E1" s="44" t="s">
        <v>133</v>
      </c>
    </row>
    <row r="2" spans="1:5" s="18" customFormat="1" ht="15.75">
      <c r="A2" s="26"/>
      <c r="B2" s="27"/>
      <c r="D2" s="45"/>
      <c r="E2" s="45"/>
    </row>
    <row r="3" spans="1:5" s="18" customFormat="1" ht="18">
      <c r="A3" s="26"/>
      <c r="B3" s="31" t="s">
        <v>14</v>
      </c>
      <c r="C3" s="32"/>
      <c r="D3" s="45"/>
      <c r="E3" s="45"/>
    </row>
    <row r="4" spans="1:5" s="132" customFormat="1" ht="18.75" thickBot="1">
      <c r="A4" s="146"/>
      <c r="B4" s="131"/>
      <c r="D4" s="147"/>
      <c r="E4" s="147"/>
    </row>
    <row r="5" spans="1:5" s="18" customFormat="1" ht="18.75" thickBot="1">
      <c r="A5" s="23"/>
      <c r="B5" s="148" t="s">
        <v>310</v>
      </c>
      <c r="C5" s="24"/>
      <c r="D5" s="116" t="s">
        <v>6</v>
      </c>
      <c r="E5" s="117" t="s">
        <v>161</v>
      </c>
    </row>
    <row r="6" spans="1:5" s="18" customFormat="1" ht="18" customHeight="1">
      <c r="A6" s="46">
        <v>1</v>
      </c>
      <c r="B6" s="139" t="s">
        <v>19</v>
      </c>
      <c r="C6" s="21" t="str">
        <f>Блоки!B50</f>
        <v>Механический блок БМ1</v>
      </c>
      <c r="D6" s="21">
        <f>Блоки!C50</f>
        <v>48480</v>
      </c>
      <c r="E6" s="54">
        <f>D6+D7</f>
        <v>61500</v>
      </c>
    </row>
    <row r="7" spans="1:5" s="18" customFormat="1" ht="18" customHeight="1" thickBot="1">
      <c r="A7" s="47"/>
      <c r="B7" s="143" t="s">
        <v>20</v>
      </c>
      <c r="C7" s="19" t="str">
        <f>Блоки!B18</f>
        <v>Секундомер электронный СЭ1</v>
      </c>
      <c r="D7" s="19">
        <f>Блоки!C18</f>
        <v>13020</v>
      </c>
      <c r="E7" s="20"/>
    </row>
    <row r="8" spans="1:5" s="34" customFormat="1" ht="18" customHeight="1">
      <c r="A8" s="48">
        <v>2</v>
      </c>
      <c r="B8" s="145" t="s">
        <v>22</v>
      </c>
      <c r="C8" s="16" t="str">
        <f>Блоки!B51</f>
        <v>Механический блок БМ2</v>
      </c>
      <c r="D8" s="16">
        <f>Блоки!C51</f>
        <v>52980</v>
      </c>
      <c r="E8" s="52">
        <f>D8+D9</f>
        <v>66000</v>
      </c>
    </row>
    <row r="9" spans="1:5" s="34" customFormat="1" ht="18" customHeight="1" thickBot="1">
      <c r="A9" s="48"/>
      <c r="B9" s="140" t="s">
        <v>21</v>
      </c>
      <c r="C9" s="16" t="str">
        <f>Блоки!B18</f>
        <v>Секундомер электронный СЭ1</v>
      </c>
      <c r="D9" s="16">
        <f>Блоки!C18</f>
        <v>13020</v>
      </c>
      <c r="E9" s="17"/>
    </row>
    <row r="10" spans="1:5" s="34" customFormat="1" ht="18" customHeight="1" thickBot="1">
      <c r="A10" s="46">
        <v>3</v>
      </c>
      <c r="B10" s="139" t="s">
        <v>65</v>
      </c>
      <c r="C10" s="21" t="str">
        <f>Блоки!B52</f>
        <v>Механический блок БМ3 (Баллистический полет пули)</v>
      </c>
      <c r="D10" s="21">
        <f>Блоки!C52</f>
        <v>7980</v>
      </c>
      <c r="E10" s="54">
        <f>D10</f>
        <v>7980</v>
      </c>
    </row>
    <row r="11" spans="1:5" s="34" customFormat="1" ht="18" customHeight="1">
      <c r="A11" s="46">
        <v>4</v>
      </c>
      <c r="B11" s="139" t="s">
        <v>15</v>
      </c>
      <c r="C11" s="21" t="str">
        <f>Блоки!B5</f>
        <v>Генератор звуковых частот ЗГ1</v>
      </c>
      <c r="D11" s="21">
        <f>Блоки!C5</f>
        <v>16020</v>
      </c>
      <c r="E11" s="54">
        <f>D11+D12+D13+D14+D15+D16+D17</f>
        <v>74340</v>
      </c>
    </row>
    <row r="12" spans="1:5" s="34" customFormat="1" ht="18" customHeight="1">
      <c r="A12" s="48"/>
      <c r="B12" s="140" t="s">
        <v>188</v>
      </c>
      <c r="C12" s="16" t="str">
        <f>Блоки!B6</f>
        <v>Генератор напряжений ГН1 (для физики)</v>
      </c>
      <c r="D12" s="16">
        <f>Блоки!C6</f>
        <v>16980</v>
      </c>
      <c r="E12" s="17"/>
    </row>
    <row r="13" spans="1:5" s="34" customFormat="1" ht="18" customHeight="1">
      <c r="A13" s="48"/>
      <c r="B13" s="49"/>
      <c r="C13" s="173" t="str">
        <f>Блоки!B14</f>
        <v>Амперметр-вольтметр АВ1</v>
      </c>
      <c r="D13" s="16">
        <f>Блоки!C14</f>
        <v>18960</v>
      </c>
      <c r="E13" s="17"/>
    </row>
    <row r="14" spans="1:5" s="34" customFormat="1" ht="27" customHeight="1">
      <c r="A14" s="48"/>
      <c r="B14" s="49"/>
      <c r="C14" s="173" t="str">
        <f>Блоки!B38</f>
        <v>Стенд ЭМ01 "Электричество и магнетизм"</v>
      </c>
      <c r="D14" s="16">
        <f>Блоки!C38</f>
        <v>15000</v>
      </c>
      <c r="E14" s="17"/>
    </row>
    <row r="15" spans="1:5" s="34" customFormat="1" ht="25.5" customHeight="1">
      <c r="A15" s="48"/>
      <c r="B15" s="49"/>
      <c r="C15" s="173" t="str">
        <f>Блоки!B47</f>
        <v>Электролитическая ванна для исследования электрических полей с объектами исследования</v>
      </c>
      <c r="D15" s="16">
        <f>Блоки!C47</f>
        <v>4020</v>
      </c>
      <c r="E15" s="17"/>
    </row>
    <row r="16" spans="1:5" s="34" customFormat="1" ht="18" customHeight="1">
      <c r="A16" s="48"/>
      <c r="B16" s="49"/>
      <c r="C16" s="175" t="s">
        <v>136</v>
      </c>
      <c r="D16" s="16">
        <f>16*Блоки!C48</f>
        <v>2880</v>
      </c>
      <c r="E16" s="17"/>
    </row>
    <row r="17" spans="1:5" s="18" customFormat="1" ht="18" customHeight="1" thickBot="1">
      <c r="A17" s="48"/>
      <c r="B17" s="120"/>
      <c r="C17" s="173" t="str">
        <f>Блоки!B73</f>
        <v>Фильтр сетевой</v>
      </c>
      <c r="D17" s="16">
        <f>Блоки!C73</f>
        <v>480</v>
      </c>
      <c r="E17" s="17"/>
    </row>
    <row r="18" spans="1:5" s="34" customFormat="1" ht="18" customHeight="1">
      <c r="A18" s="46">
        <v>5</v>
      </c>
      <c r="B18" s="139" t="s">
        <v>79</v>
      </c>
      <c r="C18" s="174" t="str">
        <f>Блоки!B5</f>
        <v>Генератор звуковых частот ЗГ1</v>
      </c>
      <c r="D18" s="21">
        <f>Блоки!C5</f>
        <v>16020</v>
      </c>
      <c r="E18" s="54">
        <f>D18+D19+D20+D21+D22+D23+D24+D25</f>
        <v>154740</v>
      </c>
    </row>
    <row r="19" spans="1:5" s="34" customFormat="1" ht="18" customHeight="1">
      <c r="A19" s="48"/>
      <c r="B19" s="140" t="s">
        <v>189</v>
      </c>
      <c r="C19" s="173" t="str">
        <f>Блоки!B6</f>
        <v>Генератор напряжений ГН1 (для физики)</v>
      </c>
      <c r="D19" s="16">
        <f>Блоки!C6</f>
        <v>16980</v>
      </c>
      <c r="E19" s="17"/>
    </row>
    <row r="20" spans="1:5" s="34" customFormat="1" ht="18" customHeight="1">
      <c r="A20" s="48"/>
      <c r="B20" s="49"/>
      <c r="C20" s="173" t="str">
        <f>Блоки!B14</f>
        <v>Амперметр-вольтметр АВ1</v>
      </c>
      <c r="D20" s="16">
        <f>Блоки!C14</f>
        <v>18960</v>
      </c>
      <c r="E20" s="17"/>
    </row>
    <row r="21" spans="1:5" s="34" customFormat="1" ht="25.5" customHeight="1">
      <c r="A21" s="48"/>
      <c r="B21" s="49"/>
      <c r="C21" s="173" t="str">
        <f>Блоки!B38</f>
        <v>Стенд ЭМ01 "Электричество и магнетизм"</v>
      </c>
      <c r="D21" s="16">
        <f>Блоки!C38</f>
        <v>15000</v>
      </c>
      <c r="E21" s="17"/>
    </row>
    <row r="22" spans="1:5" s="34" customFormat="1" ht="27.75" customHeight="1">
      <c r="A22" s="48"/>
      <c r="B22" s="49"/>
      <c r="C22" s="173" t="str">
        <f>Блоки!B47</f>
        <v>Электролитическая ванна для исследования электрических полей с объектами исследования</v>
      </c>
      <c r="D22" s="16">
        <f>Блоки!C47</f>
        <v>4020</v>
      </c>
      <c r="E22" s="17"/>
    </row>
    <row r="23" spans="1:5" s="34" customFormat="1" ht="18" customHeight="1">
      <c r="A23" s="48"/>
      <c r="B23" s="49"/>
      <c r="C23" s="175" t="s">
        <v>136</v>
      </c>
      <c r="D23" s="16">
        <f>Блоки!C48*16</f>
        <v>2880</v>
      </c>
      <c r="E23" s="17"/>
    </row>
    <row r="24" spans="1:5" s="34" customFormat="1" ht="18" customHeight="1">
      <c r="A24" s="48"/>
      <c r="B24" s="49"/>
      <c r="C24" s="16" t="str">
        <f>Блоки!B74</f>
        <v>Осциллограф Мегеон 15022 или аналог</v>
      </c>
      <c r="D24" s="16">
        <f>Блоки!C74</f>
        <v>80400</v>
      </c>
      <c r="E24" s="17"/>
    </row>
    <row r="25" spans="1:5" s="18" customFormat="1" ht="18" customHeight="1" thickBot="1">
      <c r="A25" s="48"/>
      <c r="B25" s="120"/>
      <c r="C25" s="179" t="s">
        <v>294</v>
      </c>
      <c r="D25" s="16">
        <f>Блоки!C73</f>
        <v>480</v>
      </c>
      <c r="E25" s="17"/>
    </row>
    <row r="26" spans="1:5" s="34" customFormat="1" ht="18" customHeight="1">
      <c r="A26" s="46">
        <v>6</v>
      </c>
      <c r="B26" s="141" t="s">
        <v>16</v>
      </c>
      <c r="C26" s="174" t="str">
        <f>Блоки!B9</f>
        <v>Генератор напряжений ГН4 (для физики)</v>
      </c>
      <c r="D26" s="21">
        <f>Блоки!C9</f>
        <v>13020</v>
      </c>
      <c r="E26" s="54">
        <f>D26+D27+D28+D30+D29+D31</f>
        <v>74880</v>
      </c>
    </row>
    <row r="27" spans="1:5" s="34" customFormat="1" ht="18" customHeight="1">
      <c r="A27" s="48"/>
      <c r="B27" s="140" t="s">
        <v>89</v>
      </c>
      <c r="C27" s="173" t="str">
        <f>Блоки!B14</f>
        <v>Амперметр-вольтметр АВ1</v>
      </c>
      <c r="D27" s="16">
        <f>Блоки!C14</f>
        <v>18960</v>
      </c>
      <c r="E27" s="17"/>
    </row>
    <row r="28" spans="1:5" s="34" customFormat="1" ht="27.75" customHeight="1">
      <c r="A28" s="48"/>
      <c r="B28" s="49"/>
      <c r="C28" s="173" t="str">
        <f>Блоки!B34</f>
        <v>Стенд ТТ01 "Твердое тело 1" (совместно с ГНх)</v>
      </c>
      <c r="D28" s="16">
        <f>Блоки!C34</f>
        <v>19980</v>
      </c>
      <c r="E28" s="17"/>
    </row>
    <row r="29" spans="1:5" s="34" customFormat="1" ht="18" customHeight="1">
      <c r="A29" s="48"/>
      <c r="B29" s="49"/>
      <c r="C29" s="173" t="str">
        <f>Блоки!B46</f>
        <v>Стенд ЭХ01 "Эффект Холла"</v>
      </c>
      <c r="D29" s="16">
        <f>Блоки!C46</f>
        <v>21000</v>
      </c>
      <c r="E29" s="17"/>
    </row>
    <row r="30" spans="1:5" s="34" customFormat="1" ht="18" customHeight="1">
      <c r="A30" s="48"/>
      <c r="B30" s="49"/>
      <c r="C30" s="36" t="s">
        <v>137</v>
      </c>
      <c r="D30" s="16">
        <f>8*Блоки!C48</f>
        <v>1440</v>
      </c>
      <c r="E30" s="17"/>
    </row>
    <row r="31" spans="1:5" s="18" customFormat="1" ht="18" customHeight="1" thickBot="1">
      <c r="A31" s="47"/>
      <c r="B31" s="119"/>
      <c r="C31" s="40" t="s">
        <v>294</v>
      </c>
      <c r="D31" s="19">
        <f>Блоки!C73</f>
        <v>480</v>
      </c>
      <c r="E31" s="20"/>
    </row>
    <row r="32" spans="1:5" s="34" customFormat="1" ht="18" customHeight="1">
      <c r="A32" s="48">
        <v>7</v>
      </c>
      <c r="B32" s="142" t="s">
        <v>87</v>
      </c>
      <c r="C32" s="173" t="str">
        <f>Блоки!B30</f>
        <v>Измеритель статических характеристик ИСХ1</v>
      </c>
      <c r="D32" s="16">
        <f>Блоки!C30</f>
        <v>60000</v>
      </c>
      <c r="E32" s="52">
        <f>D32+D33+D34</f>
        <v>78900</v>
      </c>
    </row>
    <row r="33" spans="1:5" s="34" customFormat="1" ht="27" customHeight="1">
      <c r="A33" s="48"/>
      <c r="B33" s="140" t="s">
        <v>88</v>
      </c>
      <c r="C33" s="173" t="str">
        <f>Блоки!B36</f>
        <v>Стенд ТТ03 "Твердое тело 3" (совместно с ИСХ1)</v>
      </c>
      <c r="D33" s="16">
        <f>Блоки!C36</f>
        <v>18720</v>
      </c>
      <c r="E33" s="17"/>
    </row>
    <row r="34" spans="1:5" s="34" customFormat="1" ht="18" customHeight="1" thickBot="1">
      <c r="A34" s="48"/>
      <c r="B34" s="49"/>
      <c r="C34" s="175" t="s">
        <v>321</v>
      </c>
      <c r="D34" s="16">
        <f>Блоки!C48</f>
        <v>180</v>
      </c>
      <c r="E34" s="17"/>
    </row>
    <row r="35" spans="1:6" s="34" customFormat="1" ht="18" customHeight="1">
      <c r="A35" s="46">
        <v>8</v>
      </c>
      <c r="B35" s="139" t="s">
        <v>17</v>
      </c>
      <c r="C35" s="174" t="str">
        <f>Блоки!B14</f>
        <v>Амперметр-вольтметр АВ1</v>
      </c>
      <c r="D35" s="21">
        <f>Блоки!C14</f>
        <v>18960</v>
      </c>
      <c r="E35" s="54">
        <f>D35+D36+D37+D38+D39</f>
        <v>105600</v>
      </c>
      <c r="F35" s="33"/>
    </row>
    <row r="36" spans="1:5" s="34" customFormat="1" ht="18" customHeight="1">
      <c r="A36" s="48"/>
      <c r="B36" s="140" t="s">
        <v>18</v>
      </c>
      <c r="C36" s="173" t="str">
        <f>Блоки!B17</f>
        <v>Регистратор теплового излучения двухчастотный РТИ1</v>
      </c>
      <c r="D36" s="16">
        <f>Блоки!C17</f>
        <v>24720</v>
      </c>
      <c r="E36" s="17"/>
    </row>
    <row r="37" spans="1:5" s="34" customFormat="1" ht="28.5" customHeight="1">
      <c r="A37" s="48"/>
      <c r="B37" s="49"/>
      <c r="C37" s="173" t="str">
        <f>Блоки!B33</f>
        <v>Стенд ОК1 и источник питания ИПС1</v>
      </c>
      <c r="D37" s="16">
        <f>Блоки!C33</f>
        <v>60000</v>
      </c>
      <c r="E37" s="17"/>
    </row>
    <row r="38" spans="1:5" s="34" customFormat="1" ht="18" customHeight="1">
      <c r="A38" s="48"/>
      <c r="B38" s="49"/>
      <c r="C38" s="175" t="s">
        <v>137</v>
      </c>
      <c r="D38" s="16">
        <f>8*Блоки!C48</f>
        <v>1440</v>
      </c>
      <c r="E38" s="17"/>
    </row>
    <row r="39" spans="1:5" s="18" customFormat="1" ht="18" customHeight="1" thickBot="1">
      <c r="A39" s="47"/>
      <c r="B39" s="119"/>
      <c r="C39" s="191" t="str">
        <f>Блоки!B73</f>
        <v>Фильтр сетевой</v>
      </c>
      <c r="D39" s="19">
        <f>Блоки!C73</f>
        <v>480</v>
      </c>
      <c r="E39" s="20"/>
    </row>
    <row r="40" spans="1:6" s="34" customFormat="1" ht="18" customHeight="1">
      <c r="A40" s="48">
        <v>9</v>
      </c>
      <c r="B40" s="140" t="s">
        <v>23</v>
      </c>
      <c r="C40" s="16" t="str">
        <f>Блоки!B54</f>
        <v>Механический блок БМО1 (Оптика)</v>
      </c>
      <c r="D40" s="16">
        <f>Блоки!C54</f>
        <v>60000</v>
      </c>
      <c r="E40" s="52">
        <f>D40+D41</f>
        <v>90000</v>
      </c>
      <c r="F40" s="33"/>
    </row>
    <row r="41" spans="1:5" s="34" customFormat="1" ht="18" customHeight="1" thickBot="1">
      <c r="A41" s="48"/>
      <c r="B41" s="140" t="s">
        <v>297</v>
      </c>
      <c r="C41" s="16" t="str">
        <f>Блоки!B55</f>
        <v>Электронный блок ОВ1</v>
      </c>
      <c r="D41" s="16">
        <f>Блоки!C55</f>
        <v>30000</v>
      </c>
      <c r="E41" s="17"/>
    </row>
    <row r="42" spans="1:6" s="34" customFormat="1" ht="17.25" customHeight="1">
      <c r="A42" s="46">
        <v>10</v>
      </c>
      <c r="B42" s="139" t="s">
        <v>299</v>
      </c>
      <c r="C42" s="174" t="str">
        <f>Блоки!B66</f>
        <v>БЛТ1 - блок для изучения газовых законов</v>
      </c>
      <c r="D42" s="21">
        <f>Блоки!C66</f>
        <v>48000</v>
      </c>
      <c r="E42" s="54">
        <f>D42+D43</f>
        <v>120000</v>
      </c>
      <c r="F42" s="33"/>
    </row>
    <row r="43" spans="1:5" s="34" customFormat="1" ht="33" customHeight="1" thickBot="1">
      <c r="A43" s="47"/>
      <c r="B43" s="144" t="s">
        <v>300</v>
      </c>
      <c r="C43" s="191" t="str">
        <f>Блоки!B67</f>
        <v>БЛТ2 - блок для определения Cp/Cv и средней длины свободного пробега молекул воздуха</v>
      </c>
      <c r="D43" s="19">
        <f>Блоки!C67</f>
        <v>72000</v>
      </c>
      <c r="E43" s="20"/>
    </row>
    <row r="44" spans="1:6" s="34" customFormat="1" ht="36" customHeight="1">
      <c r="A44" s="48">
        <v>11</v>
      </c>
      <c r="B44" s="114" t="s">
        <v>273</v>
      </c>
      <c r="C44" s="173" t="str">
        <f>Блоки!B13</f>
        <v>Генератор напряжения высоковольтный ГНВ2 (аналог ВИДН-30)</v>
      </c>
      <c r="D44" s="16">
        <f>Блоки!C13</f>
        <v>18960</v>
      </c>
      <c r="E44" s="52">
        <f>D44+D45</f>
        <v>48960</v>
      </c>
      <c r="F44" s="33"/>
    </row>
    <row r="45" spans="1:5" s="34" customFormat="1" ht="18.75" customHeight="1" thickBot="1">
      <c r="A45" s="48"/>
      <c r="B45" s="114"/>
      <c r="C45" s="173" t="str">
        <f>Блоки!B60</f>
        <v>Набор демонстрационных объектов по электростатике</v>
      </c>
      <c r="D45" s="16">
        <f>Блоки!C60</f>
        <v>30000</v>
      </c>
      <c r="E45" s="112"/>
    </row>
    <row r="46" spans="1:5" s="34" customFormat="1" ht="18" customHeight="1">
      <c r="A46" s="46">
        <v>12</v>
      </c>
      <c r="B46" s="113" t="s">
        <v>262</v>
      </c>
      <c r="C46" s="39" t="s">
        <v>264</v>
      </c>
      <c r="D46" s="21">
        <f>Блоки!C20</f>
        <v>19500</v>
      </c>
      <c r="E46" s="54">
        <f>D46+D47</f>
        <v>33480</v>
      </c>
    </row>
    <row r="47" spans="1:5" s="34" customFormat="1" ht="18" customHeight="1" thickBot="1">
      <c r="A47" s="47"/>
      <c r="B47" s="115" t="s">
        <v>297</v>
      </c>
      <c r="C47" s="40" t="s">
        <v>263</v>
      </c>
      <c r="D47" s="19">
        <f>Блоки!C21</f>
        <v>13980</v>
      </c>
      <c r="E47" s="20"/>
    </row>
    <row r="48" spans="1:5" s="34" customFormat="1" ht="18" customHeight="1">
      <c r="A48" s="46">
        <v>13</v>
      </c>
      <c r="B48" s="113" t="s">
        <v>298</v>
      </c>
      <c r="C48" s="39" t="s">
        <v>264</v>
      </c>
      <c r="D48" s="21">
        <f>Блоки!C20</f>
        <v>19500</v>
      </c>
      <c r="E48" s="54">
        <f>D48+D49</f>
        <v>31500</v>
      </c>
    </row>
    <row r="49" spans="1:5" s="34" customFormat="1" ht="18" customHeight="1" thickBot="1">
      <c r="A49" s="47"/>
      <c r="B49" s="115" t="s">
        <v>270</v>
      </c>
      <c r="C49" s="40" t="s">
        <v>271</v>
      </c>
      <c r="D49" s="19">
        <f>Блоки!C22</f>
        <v>12000</v>
      </c>
      <c r="E49" s="20"/>
    </row>
    <row r="50" spans="1:5" s="34" customFormat="1" ht="36" customHeight="1">
      <c r="A50" s="48">
        <v>14</v>
      </c>
      <c r="B50" s="50" t="s">
        <v>93</v>
      </c>
      <c r="C50" s="173" t="str">
        <f>Блоки!B37</f>
        <v>Стенд СЭ01 "Петля гистерезиса сегнетоэлектрика-1" (совместно с ГНх)</v>
      </c>
      <c r="D50" s="16">
        <f>Блоки!C37</f>
        <v>18000</v>
      </c>
      <c r="E50" s="17"/>
    </row>
    <row r="51" spans="1:5" s="34" customFormat="1" ht="36" customHeight="1">
      <c r="A51" s="48">
        <v>15</v>
      </c>
      <c r="B51" s="50" t="s">
        <v>93</v>
      </c>
      <c r="C51" s="173" t="str">
        <f>Блоки!B31</f>
        <v>Стенд РМ01 "Петля гистерезиса ферромагнетика"</v>
      </c>
      <c r="D51" s="16">
        <f>Блоки!C31</f>
        <v>13500</v>
      </c>
      <c r="E51" s="17"/>
    </row>
    <row r="52" spans="1:5" s="34" customFormat="1" ht="36" customHeight="1">
      <c r="A52" s="48">
        <v>16</v>
      </c>
      <c r="B52" s="50" t="s">
        <v>93</v>
      </c>
      <c r="C52" s="173" t="str">
        <f>Блоки!B62</f>
        <v>Блок определения удельного заряда электрона ЕМ1/1</v>
      </c>
      <c r="D52" s="16">
        <f>Блоки!C62</f>
        <v>37500</v>
      </c>
      <c r="E52" s="17"/>
    </row>
    <row r="53" spans="1:5" s="34" customFormat="1" ht="36" customHeight="1">
      <c r="A53" s="48">
        <v>17</v>
      </c>
      <c r="B53" s="50" t="s">
        <v>93</v>
      </c>
      <c r="C53" s="173" t="str">
        <f>Блоки!B63</f>
        <v>Блок определения удельного заряда электрона ЕМ1/2</v>
      </c>
      <c r="D53" s="16">
        <f>Блоки!C63</f>
        <v>37500</v>
      </c>
      <c r="E53" s="17"/>
    </row>
    <row r="54" spans="1:5" s="34" customFormat="1" ht="36" customHeight="1" thickBot="1">
      <c r="A54" s="47">
        <v>18</v>
      </c>
      <c r="B54" s="51" t="s">
        <v>93</v>
      </c>
      <c r="C54" s="191" t="str">
        <f>Блоки!B53</f>
        <v>Механический блок БМ4 (струна, совместно с ЗГ1)</v>
      </c>
      <c r="D54" s="19">
        <f>Блоки!C53</f>
        <v>4980</v>
      </c>
      <c r="E54" s="20"/>
    </row>
    <row r="55" spans="1:5" s="34" customFormat="1" ht="36" customHeight="1" thickBot="1">
      <c r="A55" s="47">
        <v>19</v>
      </c>
      <c r="B55" s="51" t="s">
        <v>307</v>
      </c>
      <c r="C55" s="191" t="str">
        <f>Блоки!B10</f>
        <v>Генератор напряжений ГН6 (15В, 2А - аналог источников Б5-хх)</v>
      </c>
      <c r="D55" s="19">
        <f>Блоки!C10</f>
        <v>19500</v>
      </c>
      <c r="E55" s="20"/>
    </row>
    <row r="56" spans="1:5" s="34" customFormat="1" ht="18.75" customHeight="1" thickBot="1">
      <c r="A56" s="47">
        <v>20</v>
      </c>
      <c r="B56" s="51" t="s">
        <v>307</v>
      </c>
      <c r="C56" s="40" t="str">
        <f>Блоки!B80</f>
        <v>Стол лабораторный СЛ1</v>
      </c>
      <c r="D56" s="19">
        <f>Блоки!C80</f>
        <v>15000</v>
      </c>
      <c r="E56" s="20"/>
    </row>
    <row r="57" spans="1:5" s="34" customFormat="1" ht="18.75" customHeight="1">
      <c r="A57" s="118"/>
      <c r="B57" s="50"/>
      <c r="C57" s="38"/>
      <c r="D57" s="16"/>
      <c r="E57" s="16"/>
    </row>
    <row r="58" spans="1:5" s="34" customFormat="1" ht="14.25">
      <c r="A58" s="41"/>
      <c r="B58" s="110" t="s">
        <v>50</v>
      </c>
      <c r="C58" s="41"/>
      <c r="D58" s="42"/>
      <c r="E58" s="42"/>
    </row>
    <row r="59" spans="1:5" s="34" customFormat="1" ht="15">
      <c r="A59" s="67">
        <v>1</v>
      </c>
      <c r="B59" s="41" t="s">
        <v>164</v>
      </c>
      <c r="C59" s="41"/>
      <c r="D59" s="42"/>
      <c r="E59" s="42"/>
    </row>
    <row r="60" spans="1:5" s="34" customFormat="1" ht="15">
      <c r="A60" s="67">
        <v>2</v>
      </c>
      <c r="B60" s="41" t="s">
        <v>51</v>
      </c>
      <c r="C60" s="41"/>
      <c r="D60" s="42"/>
      <c r="E60" s="42"/>
    </row>
    <row r="61" spans="1:5" s="34" customFormat="1" ht="15">
      <c r="A61" s="67">
        <v>3</v>
      </c>
      <c r="B61" s="41" t="s">
        <v>165</v>
      </c>
      <c r="C61" s="41"/>
      <c r="D61" s="42"/>
      <c r="E61" s="42"/>
    </row>
    <row r="62" spans="1:5" s="34" customFormat="1" ht="15">
      <c r="A62" s="67">
        <v>4</v>
      </c>
      <c r="B62" s="41" t="s">
        <v>52</v>
      </c>
      <c r="C62" s="41"/>
      <c r="D62" s="42"/>
      <c r="E62" s="42"/>
    </row>
    <row r="63" spans="1:5" s="34" customFormat="1" ht="15">
      <c r="A63" s="67">
        <v>5</v>
      </c>
      <c r="B63" s="41" t="s">
        <v>53</v>
      </c>
      <c r="C63" s="41"/>
      <c r="D63" s="42"/>
      <c r="E63" s="42"/>
    </row>
    <row r="64" spans="1:5" s="34" customFormat="1" ht="15">
      <c r="A64" s="67"/>
      <c r="B64" s="41"/>
      <c r="C64" s="41"/>
      <c r="D64" s="42"/>
      <c r="E64" s="42"/>
    </row>
    <row r="65" spans="1:5" s="34" customFormat="1" ht="15">
      <c r="A65" s="67"/>
      <c r="B65" s="110" t="s">
        <v>54</v>
      </c>
      <c r="C65" s="41"/>
      <c r="D65" s="42"/>
      <c r="E65" s="42"/>
    </row>
    <row r="66" spans="1:5" s="34" customFormat="1" ht="15">
      <c r="A66" s="67">
        <v>1</v>
      </c>
      <c r="B66" s="41" t="s">
        <v>166</v>
      </c>
      <c r="C66" s="41"/>
      <c r="D66" s="42"/>
      <c r="E66" s="42"/>
    </row>
    <row r="67" spans="1:5" s="34" customFormat="1" ht="15">
      <c r="A67" s="67">
        <v>2</v>
      </c>
      <c r="B67" s="41" t="s">
        <v>167</v>
      </c>
      <c r="C67" s="41"/>
      <c r="D67" s="42"/>
      <c r="E67" s="42"/>
    </row>
    <row r="68" spans="1:5" s="34" customFormat="1" ht="15">
      <c r="A68" s="67">
        <v>3</v>
      </c>
      <c r="B68" s="41" t="s">
        <v>168</v>
      </c>
      <c r="C68" s="41"/>
      <c r="D68" s="42"/>
      <c r="E68" s="42"/>
    </row>
    <row r="69" spans="1:5" s="34" customFormat="1" ht="15">
      <c r="A69" s="67">
        <v>4</v>
      </c>
      <c r="B69" s="41" t="s">
        <v>169</v>
      </c>
      <c r="C69" s="41"/>
      <c r="D69" s="42"/>
      <c r="E69" s="42"/>
    </row>
    <row r="70" spans="1:5" s="34" customFormat="1" ht="15">
      <c r="A70" s="67">
        <v>5</v>
      </c>
      <c r="B70" s="41" t="s">
        <v>170</v>
      </c>
      <c r="C70" s="41"/>
      <c r="D70" s="42"/>
      <c r="E70" s="42"/>
    </row>
    <row r="71" spans="1:5" s="34" customFormat="1" ht="15">
      <c r="A71" s="67">
        <v>6</v>
      </c>
      <c r="B71" s="41" t="s">
        <v>55</v>
      </c>
      <c r="C71" s="41"/>
      <c r="D71" s="42"/>
      <c r="E71" s="42"/>
    </row>
    <row r="72" spans="1:5" s="34" customFormat="1" ht="15">
      <c r="A72" s="67">
        <v>7</v>
      </c>
      <c r="B72" s="41" t="s">
        <v>171</v>
      </c>
      <c r="C72" s="41"/>
      <c r="D72" s="42"/>
      <c r="E72" s="42"/>
    </row>
    <row r="73" spans="1:5" s="34" customFormat="1" ht="15">
      <c r="A73" s="67">
        <v>8</v>
      </c>
      <c r="B73" s="41" t="s">
        <v>86</v>
      </c>
      <c r="C73" s="41"/>
      <c r="D73" s="42"/>
      <c r="E73" s="42"/>
    </row>
    <row r="74" spans="1:5" s="34" customFormat="1" ht="15">
      <c r="A74" s="67">
        <v>9</v>
      </c>
      <c r="B74" s="41" t="s">
        <v>56</v>
      </c>
      <c r="C74" s="41"/>
      <c r="D74" s="42"/>
      <c r="E74" s="42"/>
    </row>
    <row r="75" spans="1:5" s="34" customFormat="1" ht="15">
      <c r="A75" s="67"/>
      <c r="B75" s="41"/>
      <c r="C75" s="41"/>
      <c r="D75" s="42"/>
      <c r="E75" s="42"/>
    </row>
    <row r="76" spans="1:5" s="34" customFormat="1" ht="15">
      <c r="A76" s="67"/>
      <c r="B76" s="110" t="s">
        <v>66</v>
      </c>
      <c r="C76" s="41"/>
      <c r="D76" s="42"/>
      <c r="E76" s="42"/>
    </row>
    <row r="77" spans="1:5" s="34" customFormat="1" ht="15">
      <c r="A77" s="67">
        <v>1</v>
      </c>
      <c r="B77" s="41" t="s">
        <v>172</v>
      </c>
      <c r="C77" s="41"/>
      <c r="D77" s="42"/>
      <c r="E77" s="42"/>
    </row>
    <row r="78" spans="1:5" s="34" customFormat="1" ht="15">
      <c r="A78" s="67"/>
      <c r="B78" s="41"/>
      <c r="C78" s="41"/>
      <c r="D78" s="42"/>
      <c r="E78" s="42"/>
    </row>
    <row r="79" spans="1:5" s="34" customFormat="1" ht="15">
      <c r="A79" s="67"/>
      <c r="B79" s="110" t="s">
        <v>351</v>
      </c>
      <c r="C79" s="41"/>
      <c r="D79" s="42"/>
      <c r="E79" s="42"/>
    </row>
    <row r="80" spans="1:5" s="34" customFormat="1" ht="15">
      <c r="A80" s="67">
        <v>1</v>
      </c>
      <c r="B80" s="41" t="s">
        <v>162</v>
      </c>
      <c r="C80" s="41"/>
      <c r="D80" s="42"/>
      <c r="E80" s="42"/>
    </row>
    <row r="81" spans="1:5" s="34" customFormat="1" ht="15">
      <c r="A81" s="67">
        <v>2</v>
      </c>
      <c r="B81" s="41" t="s">
        <v>173</v>
      </c>
      <c r="C81" s="41"/>
      <c r="D81" s="42"/>
      <c r="E81" s="42"/>
    </row>
    <row r="82" spans="1:5" s="34" customFormat="1" ht="15">
      <c r="A82" s="67">
        <v>3</v>
      </c>
      <c r="B82" s="41" t="s">
        <v>174</v>
      </c>
      <c r="C82" s="41"/>
      <c r="D82" s="42"/>
      <c r="E82" s="42"/>
    </row>
    <row r="83" spans="1:5" s="34" customFormat="1" ht="15">
      <c r="A83" s="67">
        <v>4</v>
      </c>
      <c r="B83" s="41" t="s">
        <v>175</v>
      </c>
      <c r="C83" s="41"/>
      <c r="D83" s="42"/>
      <c r="E83" s="42"/>
    </row>
    <row r="84" spans="1:5" s="34" customFormat="1" ht="15">
      <c r="A84" s="67">
        <v>5</v>
      </c>
      <c r="B84" s="41" t="s">
        <v>176</v>
      </c>
      <c r="C84" s="41"/>
      <c r="D84" s="42" t="s">
        <v>122</v>
      </c>
      <c r="E84" s="42"/>
    </row>
    <row r="85" spans="1:5" s="34" customFormat="1" ht="15">
      <c r="A85" s="67">
        <v>6</v>
      </c>
      <c r="B85" s="41" t="s">
        <v>177</v>
      </c>
      <c r="C85" s="41"/>
      <c r="D85" s="42" t="s">
        <v>122</v>
      </c>
      <c r="E85" s="42"/>
    </row>
    <row r="86" spans="1:5" s="34" customFormat="1" ht="15">
      <c r="A86" s="67">
        <v>7</v>
      </c>
      <c r="B86" s="41" t="s">
        <v>178</v>
      </c>
      <c r="C86" s="41"/>
      <c r="D86" s="42" t="s">
        <v>122</v>
      </c>
      <c r="E86" s="42"/>
    </row>
    <row r="87" spans="1:5" s="34" customFormat="1" ht="15">
      <c r="A87" s="67">
        <v>8</v>
      </c>
      <c r="B87" s="41" t="s">
        <v>179</v>
      </c>
      <c r="C87" s="41"/>
      <c r="D87" s="42" t="s">
        <v>122</v>
      </c>
      <c r="E87" s="42"/>
    </row>
    <row r="88" spans="1:5" s="34" customFormat="1" ht="15">
      <c r="A88" s="67">
        <v>9</v>
      </c>
      <c r="B88" s="41" t="s">
        <v>180</v>
      </c>
      <c r="C88" s="41"/>
      <c r="D88" s="42"/>
      <c r="E88" s="42"/>
    </row>
    <row r="89" spans="1:5" s="34" customFormat="1" ht="15">
      <c r="A89" s="67">
        <v>10</v>
      </c>
      <c r="B89" s="41" t="s">
        <v>181</v>
      </c>
      <c r="C89" s="41"/>
      <c r="D89" s="42" t="s">
        <v>122</v>
      </c>
      <c r="E89" s="42"/>
    </row>
    <row r="90" spans="1:5" s="34" customFormat="1" ht="15">
      <c r="A90" s="67">
        <v>11</v>
      </c>
      <c r="B90" s="41" t="s">
        <v>36</v>
      </c>
      <c r="C90" s="41"/>
      <c r="D90" s="42" t="s">
        <v>122</v>
      </c>
      <c r="E90" s="42"/>
    </row>
    <row r="91" spans="1:5" s="34" customFormat="1" ht="15">
      <c r="A91" s="67">
        <v>12</v>
      </c>
      <c r="B91" s="41" t="s">
        <v>37</v>
      </c>
      <c r="C91" s="41"/>
      <c r="D91" s="42" t="s">
        <v>122</v>
      </c>
      <c r="E91" s="42"/>
    </row>
    <row r="92" spans="1:5" s="34" customFormat="1" ht="15">
      <c r="A92" s="67"/>
      <c r="B92" s="41"/>
      <c r="C92" s="41"/>
      <c r="D92" s="42"/>
      <c r="E92" s="42"/>
    </row>
    <row r="93" spans="1:5" s="34" customFormat="1" ht="15">
      <c r="A93" s="67"/>
      <c r="B93" s="110" t="s">
        <v>352</v>
      </c>
      <c r="C93" s="41"/>
      <c r="D93" s="42"/>
      <c r="E93" s="42"/>
    </row>
    <row r="94" spans="1:5" s="34" customFormat="1" ht="15">
      <c r="A94" s="67">
        <v>1</v>
      </c>
      <c r="B94" s="41" t="s">
        <v>64</v>
      </c>
      <c r="C94" s="41"/>
      <c r="D94" s="42"/>
      <c r="E94" s="42"/>
    </row>
    <row r="95" spans="1:5" s="34" customFormat="1" ht="15">
      <c r="A95" s="67">
        <v>2</v>
      </c>
      <c r="B95" s="41" t="s">
        <v>119</v>
      </c>
      <c r="C95" s="41"/>
      <c r="D95" s="42"/>
      <c r="E95" s="42"/>
    </row>
    <row r="96" spans="1:5" s="34" customFormat="1" ht="15">
      <c r="A96" s="67">
        <v>3</v>
      </c>
      <c r="B96" s="41" t="s">
        <v>118</v>
      </c>
      <c r="C96" s="41"/>
      <c r="D96" s="42"/>
      <c r="E96" s="42"/>
    </row>
    <row r="97" spans="1:5" s="34" customFormat="1" ht="15">
      <c r="A97" s="67">
        <v>4</v>
      </c>
      <c r="B97" s="41" t="s">
        <v>120</v>
      </c>
      <c r="C97" s="41"/>
      <c r="D97" s="42"/>
      <c r="E97" s="42"/>
    </row>
    <row r="98" spans="1:5" s="34" customFormat="1" ht="15">
      <c r="A98" s="67">
        <v>5</v>
      </c>
      <c r="B98" s="41" t="s">
        <v>121</v>
      </c>
      <c r="C98" s="41"/>
      <c r="D98" s="42"/>
      <c r="E98" s="42"/>
    </row>
    <row r="99" spans="1:5" s="34" customFormat="1" ht="15">
      <c r="A99" s="67">
        <v>6</v>
      </c>
      <c r="B99" s="41" t="s">
        <v>182</v>
      </c>
      <c r="C99" s="41"/>
      <c r="D99" s="42"/>
      <c r="E99" s="42"/>
    </row>
    <row r="100" spans="1:5" s="34" customFormat="1" ht="15">
      <c r="A100" s="67">
        <v>7</v>
      </c>
      <c r="B100" s="41" t="s">
        <v>183</v>
      </c>
      <c r="C100" s="41"/>
      <c r="D100" s="42"/>
      <c r="E100" s="42"/>
    </row>
    <row r="101" spans="1:5" s="34" customFormat="1" ht="15">
      <c r="A101" s="67"/>
      <c r="B101" s="41"/>
      <c r="C101" s="41"/>
      <c r="D101" s="42"/>
      <c r="E101" s="42"/>
    </row>
    <row r="102" spans="1:5" s="34" customFormat="1" ht="15">
      <c r="A102" s="67"/>
      <c r="B102" s="110" t="s">
        <v>123</v>
      </c>
      <c r="C102" s="41"/>
      <c r="D102" s="42"/>
      <c r="E102" s="42"/>
    </row>
    <row r="103" spans="1:5" s="34" customFormat="1" ht="15">
      <c r="A103" s="67">
        <v>1</v>
      </c>
      <c r="B103" s="41" t="s">
        <v>242</v>
      </c>
      <c r="C103" s="41"/>
      <c r="D103" s="42"/>
      <c r="E103" s="42"/>
    </row>
    <row r="104" spans="1:5" s="34" customFormat="1" ht="15">
      <c r="A104" s="67">
        <v>2</v>
      </c>
      <c r="B104" s="41" t="s">
        <v>124</v>
      </c>
      <c r="C104" s="41"/>
      <c r="D104" s="42"/>
      <c r="E104" s="42"/>
    </row>
    <row r="105" spans="1:5" s="34" customFormat="1" ht="15">
      <c r="A105" s="67">
        <v>3</v>
      </c>
      <c r="B105" s="41" t="s">
        <v>125</v>
      </c>
      <c r="C105" s="41"/>
      <c r="D105" s="42"/>
      <c r="E105" s="42"/>
    </row>
    <row r="106" spans="1:5" s="34" customFormat="1" ht="15">
      <c r="A106" s="67">
        <v>4</v>
      </c>
      <c r="B106" s="41" t="s">
        <v>126</v>
      </c>
      <c r="C106" s="41"/>
      <c r="D106" s="42"/>
      <c r="E106" s="42"/>
    </row>
    <row r="107" spans="1:5" s="34" customFormat="1" ht="15">
      <c r="A107" s="67">
        <v>5</v>
      </c>
      <c r="B107" s="41" t="s">
        <v>127</v>
      </c>
      <c r="C107" s="41"/>
      <c r="D107" s="42"/>
      <c r="E107" s="42"/>
    </row>
    <row r="108" spans="1:5" s="34" customFormat="1" ht="15">
      <c r="A108" s="67"/>
      <c r="B108" s="41"/>
      <c r="C108" s="41"/>
      <c r="D108" s="42"/>
      <c r="E108" s="42"/>
    </row>
    <row r="109" spans="1:5" s="34" customFormat="1" ht="15">
      <c r="A109" s="67"/>
      <c r="B109" s="110" t="s">
        <v>58</v>
      </c>
      <c r="C109" s="41"/>
      <c r="D109" s="42"/>
      <c r="E109" s="42"/>
    </row>
    <row r="110" spans="1:5" s="34" customFormat="1" ht="15">
      <c r="A110" s="67">
        <v>1</v>
      </c>
      <c r="B110" s="41" t="s">
        <v>184</v>
      </c>
      <c r="C110" s="41"/>
      <c r="D110" s="42"/>
      <c r="E110" s="42"/>
    </row>
    <row r="111" spans="1:5" s="34" customFormat="1" ht="15">
      <c r="A111" s="67">
        <v>2</v>
      </c>
      <c r="B111" s="41" t="s">
        <v>59</v>
      </c>
      <c r="C111" s="41"/>
      <c r="D111" s="42"/>
      <c r="E111" s="42"/>
    </row>
    <row r="112" spans="1:5" s="34" customFormat="1" ht="15">
      <c r="A112" s="67">
        <v>3</v>
      </c>
      <c r="B112" s="41" t="s">
        <v>60</v>
      </c>
      <c r="C112" s="41"/>
      <c r="D112" s="42"/>
      <c r="E112" s="42"/>
    </row>
    <row r="113" spans="1:5" s="34" customFormat="1" ht="15">
      <c r="A113" s="67">
        <v>4</v>
      </c>
      <c r="B113" s="41" t="s">
        <v>61</v>
      </c>
      <c r="C113" s="41"/>
      <c r="D113" s="42"/>
      <c r="E113" s="42"/>
    </row>
    <row r="114" spans="1:5" s="34" customFormat="1" ht="15">
      <c r="A114" s="67">
        <v>5</v>
      </c>
      <c r="B114" s="41" t="s">
        <v>62</v>
      </c>
      <c r="C114" s="41"/>
      <c r="D114" s="42"/>
      <c r="E114" s="42"/>
    </row>
    <row r="115" spans="1:5" s="34" customFormat="1" ht="15">
      <c r="A115" s="67">
        <v>6</v>
      </c>
      <c r="B115" s="41" t="s">
        <v>63</v>
      </c>
      <c r="C115" s="41"/>
      <c r="D115" s="42"/>
      <c r="E115" s="42"/>
    </row>
    <row r="116" spans="1:5" s="34" customFormat="1" ht="15">
      <c r="A116" s="67"/>
      <c r="B116" s="41"/>
      <c r="C116" s="41"/>
      <c r="D116" s="42"/>
      <c r="E116" s="42"/>
    </row>
    <row r="117" spans="1:5" s="34" customFormat="1" ht="15">
      <c r="A117" s="67"/>
      <c r="B117" s="110" t="s">
        <v>57</v>
      </c>
      <c r="C117" s="41"/>
      <c r="D117" s="42"/>
      <c r="E117" s="42"/>
    </row>
    <row r="118" spans="1:5" s="34" customFormat="1" ht="15">
      <c r="A118" s="67">
        <v>1</v>
      </c>
      <c r="B118" s="41" t="s">
        <v>185</v>
      </c>
      <c r="C118" s="41"/>
      <c r="D118" s="42"/>
      <c r="E118" s="42"/>
    </row>
    <row r="119" spans="1:5" s="34" customFormat="1" ht="15">
      <c r="A119" s="67">
        <v>2</v>
      </c>
      <c r="B119" s="41" t="s">
        <v>186</v>
      </c>
      <c r="C119" s="41"/>
      <c r="D119" s="42"/>
      <c r="E119" s="42"/>
    </row>
    <row r="120" spans="1:5" s="34" customFormat="1" ht="15">
      <c r="A120" s="67">
        <v>3</v>
      </c>
      <c r="B120" s="41" t="s">
        <v>187</v>
      </c>
      <c r="C120" s="41"/>
      <c r="D120" s="42"/>
      <c r="E120" s="42"/>
    </row>
    <row r="121" spans="1:5" s="34" customFormat="1" ht="15">
      <c r="A121" s="67">
        <v>4</v>
      </c>
      <c r="B121" s="109" t="s">
        <v>243</v>
      </c>
      <c r="C121" s="41"/>
      <c r="D121" s="42"/>
      <c r="E121" s="42"/>
    </row>
    <row r="122" spans="1:5" s="34" customFormat="1" ht="15">
      <c r="A122" s="67">
        <v>5</v>
      </c>
      <c r="B122" s="41" t="s">
        <v>184</v>
      </c>
      <c r="C122" s="41"/>
      <c r="D122" s="42"/>
      <c r="E122" s="42"/>
    </row>
    <row r="123" spans="1:5" s="34" customFormat="1" ht="15">
      <c r="A123" s="67"/>
      <c r="B123" s="110"/>
      <c r="C123" s="41"/>
      <c r="D123" s="42"/>
      <c r="E123" s="42"/>
    </row>
    <row r="124" spans="1:5" s="34" customFormat="1" ht="15">
      <c r="A124" s="67"/>
      <c r="B124" s="110" t="s">
        <v>274</v>
      </c>
      <c r="C124" s="41"/>
      <c r="D124" s="42"/>
      <c r="E124" s="42"/>
    </row>
    <row r="125" spans="1:5" s="34" customFormat="1" ht="15">
      <c r="A125" s="67">
        <v>1</v>
      </c>
      <c r="B125" s="41" t="s">
        <v>278</v>
      </c>
      <c r="C125" s="41"/>
      <c r="D125" s="42"/>
      <c r="E125" s="42"/>
    </row>
    <row r="126" spans="1:5" s="34" customFormat="1" ht="15">
      <c r="A126" s="67">
        <v>2</v>
      </c>
      <c r="B126" s="41" t="s">
        <v>279</v>
      </c>
      <c r="C126" s="41"/>
      <c r="D126" s="42"/>
      <c r="E126" s="42"/>
    </row>
    <row r="127" spans="1:5" s="34" customFormat="1" ht="15">
      <c r="A127" s="67">
        <v>3</v>
      </c>
      <c r="B127" s="41" t="s">
        <v>280</v>
      </c>
      <c r="C127" s="41"/>
      <c r="D127" s="42"/>
      <c r="E127" s="42"/>
    </row>
    <row r="128" spans="1:5" s="34" customFormat="1" ht="15">
      <c r="A128" s="67">
        <v>4</v>
      </c>
      <c r="B128" s="41" t="s">
        <v>281</v>
      </c>
      <c r="C128" s="41"/>
      <c r="D128" s="42"/>
      <c r="E128" s="42"/>
    </row>
    <row r="129" spans="1:5" s="34" customFormat="1" ht="15">
      <c r="A129" s="67">
        <v>5</v>
      </c>
      <c r="B129" s="41" t="s">
        <v>277</v>
      </c>
      <c r="C129" s="41"/>
      <c r="D129" s="42"/>
      <c r="E129" s="42"/>
    </row>
    <row r="130" spans="1:5" s="18" customFormat="1" ht="15">
      <c r="A130" s="67">
        <v>6</v>
      </c>
      <c r="B130" s="41" t="s">
        <v>276</v>
      </c>
      <c r="D130" s="22"/>
      <c r="E130" s="22"/>
    </row>
    <row r="131" spans="1:5" s="18" customFormat="1" ht="15.75">
      <c r="A131" s="26"/>
      <c r="B131" s="27"/>
      <c r="D131" s="22"/>
      <c r="E131" s="22"/>
    </row>
    <row r="132" spans="1:5" s="34" customFormat="1" ht="15">
      <c r="A132" s="67"/>
      <c r="B132" s="110" t="s">
        <v>266</v>
      </c>
      <c r="C132" s="41"/>
      <c r="D132" s="42"/>
      <c r="E132" s="42"/>
    </row>
    <row r="133" spans="1:5" s="34" customFormat="1" ht="15">
      <c r="A133" s="67">
        <v>1</v>
      </c>
      <c r="B133" s="41" t="s">
        <v>268</v>
      </c>
      <c r="C133" s="41"/>
      <c r="D133" s="42"/>
      <c r="E133" s="42"/>
    </row>
    <row r="134" spans="1:5" s="34" customFormat="1" ht="15">
      <c r="A134" s="67">
        <v>2</v>
      </c>
      <c r="B134" s="41" t="s">
        <v>267</v>
      </c>
      <c r="C134" s="41"/>
      <c r="D134" s="42"/>
      <c r="E134" s="42"/>
    </row>
    <row r="135" spans="1:5" s="34" customFormat="1" ht="15">
      <c r="A135" s="67">
        <v>3</v>
      </c>
      <c r="B135" s="41" t="s">
        <v>265</v>
      </c>
      <c r="C135" s="41"/>
      <c r="D135" s="42"/>
      <c r="E135" s="42"/>
    </row>
    <row r="136" spans="1:5" s="18" customFormat="1" ht="15.75">
      <c r="A136" s="26"/>
      <c r="B136" s="27"/>
      <c r="D136" s="22"/>
      <c r="E136" s="22"/>
    </row>
    <row r="137" spans="1:5" s="34" customFormat="1" ht="15">
      <c r="A137" s="67"/>
      <c r="B137" s="110" t="s">
        <v>269</v>
      </c>
      <c r="C137" s="41"/>
      <c r="D137" s="42"/>
      <c r="E137" s="42"/>
    </row>
    <row r="138" spans="1:5" s="34" customFormat="1" ht="15">
      <c r="A138" s="67">
        <v>1</v>
      </c>
      <c r="B138" s="41" t="s">
        <v>185</v>
      </c>
      <c r="C138" s="41"/>
      <c r="D138" s="42"/>
      <c r="E138" s="42"/>
    </row>
    <row r="139" spans="1:5" s="34" customFormat="1" ht="15">
      <c r="A139" s="67">
        <v>2</v>
      </c>
      <c r="B139" s="41" t="s">
        <v>186</v>
      </c>
      <c r="C139" s="41"/>
      <c r="D139" s="42"/>
      <c r="E139" s="42"/>
    </row>
    <row r="140" spans="1:5" s="34" customFormat="1" ht="15">
      <c r="A140" s="67">
        <v>3</v>
      </c>
      <c r="B140" s="41" t="s">
        <v>265</v>
      </c>
      <c r="C140" s="41"/>
      <c r="D140" s="42"/>
      <c r="E140" s="42"/>
    </row>
    <row r="141" spans="1:5" s="18" customFormat="1" ht="15.75">
      <c r="A141" s="26"/>
      <c r="B141" s="27"/>
      <c r="D141" s="22"/>
      <c r="E141" s="22"/>
    </row>
    <row r="142" spans="1:5" s="34" customFormat="1" ht="15">
      <c r="A142" s="67"/>
      <c r="B142" s="110" t="s">
        <v>253</v>
      </c>
      <c r="C142" s="41"/>
      <c r="D142" s="42"/>
      <c r="E142" s="42"/>
    </row>
    <row r="143" spans="1:5" s="34" customFormat="1" ht="15">
      <c r="A143" s="67">
        <v>1</v>
      </c>
      <c r="B143" s="41" t="s">
        <v>254</v>
      </c>
      <c r="C143" s="41"/>
      <c r="D143" s="42"/>
      <c r="E143" s="42"/>
    </row>
    <row r="144" spans="1:5" s="34" customFormat="1" ht="15">
      <c r="A144" s="67">
        <v>2</v>
      </c>
      <c r="B144" s="41" t="s">
        <v>255</v>
      </c>
      <c r="C144" s="41"/>
      <c r="D144" s="42"/>
      <c r="E144" s="42"/>
    </row>
    <row r="145" spans="1:5" s="34" customFormat="1" ht="15">
      <c r="A145" s="67"/>
      <c r="B145" s="110" t="s">
        <v>256</v>
      </c>
      <c r="C145" s="41"/>
      <c r="D145" s="42"/>
      <c r="E145" s="42"/>
    </row>
    <row r="146" spans="1:5" s="34" customFormat="1" ht="15">
      <c r="A146" s="67">
        <v>1</v>
      </c>
      <c r="B146" s="41" t="s">
        <v>257</v>
      </c>
      <c r="C146" s="41"/>
      <c r="D146" s="42"/>
      <c r="E146" s="42"/>
    </row>
    <row r="147" spans="1:5" s="18" customFormat="1" ht="15.75">
      <c r="A147" s="26"/>
      <c r="B147" s="27"/>
      <c r="D147" s="22"/>
      <c r="E147" s="22"/>
    </row>
    <row r="148" spans="1:5" s="18" customFormat="1" ht="15.75">
      <c r="A148" s="26"/>
      <c r="B148" s="27"/>
      <c r="D148" s="22"/>
      <c r="E148" s="22"/>
    </row>
    <row r="149" spans="1:5" s="18" customFormat="1" ht="15.75">
      <c r="A149" s="26"/>
      <c r="B149" s="27"/>
      <c r="D149" s="22"/>
      <c r="E149" s="22"/>
    </row>
    <row r="150" spans="1:5" s="18" customFormat="1" ht="15.75">
      <c r="A150" s="26"/>
      <c r="B150" s="27"/>
      <c r="D150" s="22"/>
      <c r="E150" s="22"/>
    </row>
    <row r="151" spans="1:5" s="18" customFormat="1" ht="15.75">
      <c r="A151" s="26"/>
      <c r="B151" s="27"/>
      <c r="D151" s="22"/>
      <c r="E151" s="22"/>
    </row>
    <row r="152" spans="1:5" s="18" customFormat="1" ht="15.75">
      <c r="A152" s="26"/>
      <c r="B152" s="27"/>
      <c r="D152" s="22"/>
      <c r="E152" s="22"/>
    </row>
    <row r="153" spans="1:5" s="18" customFormat="1" ht="15.75">
      <c r="A153" s="26"/>
      <c r="B153" s="27"/>
      <c r="D153" s="22"/>
      <c r="E153" s="22"/>
    </row>
    <row r="154" spans="1:5" s="18" customFormat="1" ht="15.75">
      <c r="A154" s="26"/>
      <c r="B154" s="27"/>
      <c r="D154" s="22"/>
      <c r="E154" s="22"/>
    </row>
    <row r="155" spans="1:5" s="18" customFormat="1" ht="15.75">
      <c r="A155" s="26"/>
      <c r="B155" s="27"/>
      <c r="D155" s="22"/>
      <c r="E155" s="22"/>
    </row>
  </sheetData>
  <sheetProtection/>
  <hyperlinks>
    <hyperlink ref="E1" location="Адрес!R1C1" display="На главную"/>
    <hyperlink ref="B6:B7" r:id="rId1" display="МУК-М1"/>
    <hyperlink ref="B8:B9" r:id="rId2" display="МУК-М2"/>
    <hyperlink ref="B10" r:id="rId3" display="“Механика 3”"/>
    <hyperlink ref="B11:B12" r:id="rId4" display="МУК-ЭМ1 "/>
    <hyperlink ref="B18:B19" r:id="rId5" display="МУК-ЭМ2 "/>
    <hyperlink ref="B26:B27" r:id="rId6" display="МУК-ТТ1"/>
    <hyperlink ref="B32:B33" r:id="rId7" display="МУК-ТТ2"/>
    <hyperlink ref="B35:B36" r:id="rId8" display="МУК-ОК "/>
    <hyperlink ref="B40:B41" r:id="rId9" display="МУК-ОВ"/>
    <hyperlink ref="B42:B43" r:id="rId10" display="МУК-МФТ"/>
  </hyperlinks>
  <printOptions/>
  <pageMargins left="0.3937007874015748" right="0.3937007874015748" top="0.1968503937007874" bottom="0.1968503937007874" header="0" footer="0"/>
  <pageSetup horizontalDpi="600" verticalDpi="600" orientation="landscape" paperSize="9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4">
      <selection activeCell="A3" sqref="A3"/>
    </sheetView>
  </sheetViews>
  <sheetFormatPr defaultColWidth="9.00390625" defaultRowHeight="12.75"/>
  <cols>
    <col min="1" max="1" width="5.75390625" style="92" customWidth="1"/>
    <col min="2" max="2" width="38.625" style="1" customWidth="1"/>
    <col min="3" max="3" width="57.125" style="0" customWidth="1"/>
    <col min="4" max="5" width="12.875" style="6" customWidth="1"/>
  </cols>
  <sheetData>
    <row r="1" spans="1:5" s="18" customFormat="1" ht="18">
      <c r="A1" s="90"/>
      <c r="B1" s="29" t="s">
        <v>90</v>
      </c>
      <c r="D1" s="22"/>
      <c r="E1" s="30" t="s">
        <v>133</v>
      </c>
    </row>
    <row r="2" spans="1:5" s="18" customFormat="1" ht="15.75">
      <c r="A2" s="91"/>
      <c r="B2" s="27"/>
      <c r="D2" s="22"/>
      <c r="E2" s="22"/>
    </row>
    <row r="3" spans="1:5" s="18" customFormat="1" ht="18">
      <c r="A3" s="91"/>
      <c r="B3" s="31" t="s">
        <v>24</v>
      </c>
      <c r="C3" s="32"/>
      <c r="D3" s="22"/>
      <c r="E3" s="22"/>
    </row>
    <row r="4" spans="1:5" s="132" customFormat="1" ht="18.75" thickBot="1">
      <c r="A4" s="130"/>
      <c r="B4" s="131"/>
      <c r="D4" s="133"/>
      <c r="E4" s="133"/>
    </row>
    <row r="5" spans="1:5" s="18" customFormat="1" ht="18.75" thickBot="1">
      <c r="A5" s="91"/>
      <c r="B5" s="131" t="s">
        <v>310</v>
      </c>
      <c r="D5" s="121" t="s">
        <v>6</v>
      </c>
      <c r="E5" s="122" t="s">
        <v>161</v>
      </c>
    </row>
    <row r="6" spans="1:5" s="18" customFormat="1" ht="18" customHeight="1">
      <c r="A6" s="46">
        <v>1</v>
      </c>
      <c r="B6" s="182" t="s">
        <v>25</v>
      </c>
      <c r="C6" s="21" t="str">
        <f>Блоки!B5</f>
        <v>Генератор звуковых частот ЗГ1</v>
      </c>
      <c r="D6" s="21">
        <f>Блоки!C5</f>
        <v>16020</v>
      </c>
      <c r="E6" s="54">
        <f>D6+D7+D8+D9+D10+D11+D12+D13</f>
        <v>116280</v>
      </c>
    </row>
    <row r="7" spans="1:5" s="18" customFormat="1" ht="18" customHeight="1">
      <c r="A7" s="48"/>
      <c r="B7" s="183" t="s">
        <v>193</v>
      </c>
      <c r="C7" s="16" t="str">
        <f>Блоки!B7</f>
        <v>Генератор напряжений ГН2 (для электротехники)</v>
      </c>
      <c r="D7" s="16">
        <f>Блоки!C7</f>
        <v>18000</v>
      </c>
      <c r="E7" s="17"/>
    </row>
    <row r="8" spans="1:5" s="18" customFormat="1" ht="18" customHeight="1">
      <c r="A8" s="48"/>
      <c r="B8" s="184"/>
      <c r="C8" s="16" t="str">
        <f>Блоки!B14</f>
        <v>Амперметр-вольтметр АВ1</v>
      </c>
      <c r="D8" s="16">
        <f>Блоки!C14</f>
        <v>18960</v>
      </c>
      <c r="E8" s="17"/>
    </row>
    <row r="9" spans="1:5" s="18" customFormat="1" ht="18" customHeight="1">
      <c r="A9" s="48"/>
      <c r="B9" s="184"/>
      <c r="C9" s="16" t="str">
        <f>Блоки!B16</f>
        <v>Измеритель многофункциональный ИМФ1</v>
      </c>
      <c r="D9" s="16">
        <f>Блоки!C16</f>
        <v>28500</v>
      </c>
      <c r="E9" s="17"/>
    </row>
    <row r="10" spans="1:5" s="18" customFormat="1" ht="18" customHeight="1">
      <c r="A10" s="48"/>
      <c r="B10" s="184"/>
      <c r="C10" s="16" t="str">
        <f>Блоки!B39</f>
        <v>Стенд ЭТ01 "Электротехника"</v>
      </c>
      <c r="D10" s="16">
        <f>Блоки!C39</f>
        <v>15000</v>
      </c>
      <c r="E10" s="17"/>
    </row>
    <row r="11" spans="1:5" s="18" customFormat="1" ht="18" customHeight="1">
      <c r="A11" s="48"/>
      <c r="B11" s="184"/>
      <c r="C11" s="16" t="str">
        <f>Блоки!B40</f>
        <v>Стенд ЭТ02 "Электротехника"</v>
      </c>
      <c r="D11" s="16">
        <f>Блоки!C40</f>
        <v>15000</v>
      </c>
      <c r="E11" s="17"/>
    </row>
    <row r="12" spans="1:5" s="18" customFormat="1" ht="18" customHeight="1">
      <c r="A12" s="48"/>
      <c r="B12" s="184"/>
      <c r="C12" s="175" t="s">
        <v>138</v>
      </c>
      <c r="D12" s="16">
        <f>24*Блоки!C48</f>
        <v>4320</v>
      </c>
      <c r="E12" s="17"/>
    </row>
    <row r="13" spans="1:5" s="18" customFormat="1" ht="18" customHeight="1" thickBot="1">
      <c r="A13" s="47"/>
      <c r="B13" s="185"/>
      <c r="C13" s="19" t="str">
        <f>Блоки!B73</f>
        <v>Фильтр сетевой</v>
      </c>
      <c r="D13" s="19">
        <f>Блоки!C73</f>
        <v>480</v>
      </c>
      <c r="E13" s="20"/>
    </row>
    <row r="14" spans="1:5" s="18" customFormat="1" ht="18" customHeight="1">
      <c r="A14" s="46">
        <v>2</v>
      </c>
      <c r="B14" s="182" t="s">
        <v>192</v>
      </c>
      <c r="C14" s="21" t="str">
        <f>Блоки!B5</f>
        <v>Генератор звуковых частот ЗГ1</v>
      </c>
      <c r="D14" s="21">
        <f>Блоки!C5</f>
        <v>16020</v>
      </c>
      <c r="E14" s="54">
        <f>D14+D15+D16+D17+D18+D19+D20+D21+D22</f>
        <v>196680</v>
      </c>
    </row>
    <row r="15" spans="1:5" s="18" customFormat="1" ht="18" customHeight="1">
      <c r="A15" s="48"/>
      <c r="B15" s="183" t="s">
        <v>194</v>
      </c>
      <c r="C15" s="16" t="str">
        <f>Блоки!B7</f>
        <v>Генератор напряжений ГН2 (для электротехники)</v>
      </c>
      <c r="D15" s="16">
        <f>Блоки!C7</f>
        <v>18000</v>
      </c>
      <c r="E15" s="17"/>
    </row>
    <row r="16" spans="1:5" s="18" customFormat="1" ht="18" customHeight="1">
      <c r="A16" s="48"/>
      <c r="B16" s="184"/>
      <c r="C16" s="16" t="str">
        <f>Блоки!B14</f>
        <v>Амперметр-вольтметр АВ1</v>
      </c>
      <c r="D16" s="16">
        <f>Блоки!C14</f>
        <v>18960</v>
      </c>
      <c r="E16" s="17"/>
    </row>
    <row r="17" spans="1:5" s="18" customFormat="1" ht="18" customHeight="1">
      <c r="A17" s="48"/>
      <c r="B17" s="184"/>
      <c r="C17" s="16" t="str">
        <f>Блоки!B16</f>
        <v>Измеритель многофункциональный ИМФ1</v>
      </c>
      <c r="D17" s="16">
        <f>Блоки!C16</f>
        <v>28500</v>
      </c>
      <c r="E17" s="17"/>
    </row>
    <row r="18" spans="1:5" s="18" customFormat="1" ht="18" customHeight="1">
      <c r="A18" s="48"/>
      <c r="B18" s="184"/>
      <c r="C18" s="16" t="str">
        <f>Блоки!B39</f>
        <v>Стенд ЭТ01 "Электротехника"</v>
      </c>
      <c r="D18" s="16">
        <f>Блоки!C39</f>
        <v>15000</v>
      </c>
      <c r="E18" s="17"/>
    </row>
    <row r="19" spans="1:5" s="18" customFormat="1" ht="18" customHeight="1">
      <c r="A19" s="48"/>
      <c r="B19" s="184"/>
      <c r="C19" s="16" t="str">
        <f>Блоки!B40</f>
        <v>Стенд ЭТ02 "Электротехника"</v>
      </c>
      <c r="D19" s="16">
        <f>Блоки!C40</f>
        <v>15000</v>
      </c>
      <c r="E19" s="17"/>
    </row>
    <row r="20" spans="1:5" s="18" customFormat="1" ht="18" customHeight="1">
      <c r="A20" s="48"/>
      <c r="B20" s="184"/>
      <c r="C20" s="86" t="s">
        <v>138</v>
      </c>
      <c r="D20" s="16">
        <f>24*Блоки!C48</f>
        <v>4320</v>
      </c>
      <c r="E20" s="17"/>
    </row>
    <row r="21" spans="1:5" s="18" customFormat="1" ht="18" customHeight="1">
      <c r="A21" s="48"/>
      <c r="B21" s="184"/>
      <c r="C21" s="16" t="str">
        <f>Блоки!B74</f>
        <v>Осциллограф Мегеон 15022 или аналог</v>
      </c>
      <c r="D21" s="16">
        <f>Блоки!C74</f>
        <v>80400</v>
      </c>
      <c r="E21" s="17"/>
    </row>
    <row r="22" spans="1:5" s="18" customFormat="1" ht="18" customHeight="1" thickBot="1">
      <c r="A22" s="47"/>
      <c r="B22" s="185"/>
      <c r="C22" s="19" t="str">
        <f>Блоки!B73</f>
        <v>Фильтр сетевой</v>
      </c>
      <c r="D22" s="19">
        <f>Блоки!C73</f>
        <v>480</v>
      </c>
      <c r="E22" s="20"/>
    </row>
    <row r="23" spans="1:5" s="18" customFormat="1" ht="18" customHeight="1">
      <c r="A23" s="48">
        <v>3</v>
      </c>
      <c r="B23" s="186" t="s">
        <v>26</v>
      </c>
      <c r="C23" s="16" t="str">
        <f>Блоки!B7</f>
        <v>Генератор напряжений ГН2 (для электротехники)</v>
      </c>
      <c r="D23" s="16">
        <f>Блоки!C7</f>
        <v>18000</v>
      </c>
      <c r="E23" s="52">
        <f>D23+D24+D25+D26</f>
        <v>65820</v>
      </c>
    </row>
    <row r="24" spans="1:5" s="18" customFormat="1" ht="18" customHeight="1">
      <c r="A24" s="48"/>
      <c r="B24" s="186" t="s">
        <v>27</v>
      </c>
      <c r="C24" s="16" t="str">
        <f>Блоки!B16</f>
        <v>Измеритель многофункциональный ИМФ1</v>
      </c>
      <c r="D24" s="16">
        <f>Блоки!C16</f>
        <v>28500</v>
      </c>
      <c r="E24" s="17"/>
    </row>
    <row r="25" spans="1:5" s="18" customFormat="1" ht="18" customHeight="1">
      <c r="A25" s="48"/>
      <c r="B25" s="186" t="s">
        <v>28</v>
      </c>
      <c r="C25" s="16" t="str">
        <f>Блоки!B39</f>
        <v>Стенд ЭТ01 "Электротехника"</v>
      </c>
      <c r="D25" s="16">
        <f>Блоки!C39</f>
        <v>15000</v>
      </c>
      <c r="E25" s="17"/>
    </row>
    <row r="26" spans="1:5" s="18" customFormat="1" ht="18" customHeight="1" thickBot="1">
      <c r="A26" s="47"/>
      <c r="B26" s="186" t="s">
        <v>282</v>
      </c>
      <c r="C26" s="37" t="s">
        <v>138</v>
      </c>
      <c r="D26" s="19">
        <f>24*Блоки!C48</f>
        <v>4320</v>
      </c>
      <c r="E26" s="20"/>
    </row>
    <row r="27" spans="1:5" s="18" customFormat="1" ht="18" customHeight="1">
      <c r="A27" s="46">
        <v>4</v>
      </c>
      <c r="B27" s="187" t="s">
        <v>283</v>
      </c>
      <c r="C27" s="21" t="str">
        <f>Блоки!B7</f>
        <v>Генератор напряжений ГН2 (для электротехники)</v>
      </c>
      <c r="D27" s="21">
        <f>Блоки!C7</f>
        <v>18000</v>
      </c>
      <c r="E27" s="54">
        <f>D27+D28+D29+D30+D31</f>
        <v>146220</v>
      </c>
    </row>
    <row r="28" spans="1:5" s="18" customFormat="1" ht="18" customHeight="1">
      <c r="A28" s="48"/>
      <c r="B28" s="186" t="s">
        <v>27</v>
      </c>
      <c r="C28" s="16" t="str">
        <f>Блоки!B16</f>
        <v>Измеритель многофункциональный ИМФ1</v>
      </c>
      <c r="D28" s="16">
        <f>Блоки!C16</f>
        <v>28500</v>
      </c>
      <c r="E28" s="17"/>
    </row>
    <row r="29" spans="1:5" s="18" customFormat="1" ht="18" customHeight="1">
      <c r="A29" s="48"/>
      <c r="B29" s="186" t="s">
        <v>28</v>
      </c>
      <c r="C29" s="16" t="str">
        <f>Блоки!B39</f>
        <v>Стенд ЭТ01 "Электротехника"</v>
      </c>
      <c r="D29" s="16">
        <f>Блоки!C39</f>
        <v>15000</v>
      </c>
      <c r="E29" s="17"/>
    </row>
    <row r="30" spans="1:5" s="18" customFormat="1" ht="18" customHeight="1">
      <c r="A30" s="48"/>
      <c r="B30" s="186" t="s">
        <v>29</v>
      </c>
      <c r="C30" s="16" t="str">
        <f>Блоки!B74</f>
        <v>Осциллограф Мегеон 15022 или аналог</v>
      </c>
      <c r="D30" s="16">
        <f>Блоки!C74</f>
        <v>80400</v>
      </c>
      <c r="E30" s="17"/>
    </row>
    <row r="31" spans="1:5" s="18" customFormat="1" ht="18" customHeight="1" thickBot="1">
      <c r="A31" s="47"/>
      <c r="B31" s="188"/>
      <c r="C31" s="181" t="s">
        <v>138</v>
      </c>
      <c r="D31" s="19">
        <f>24*Блоки!C48</f>
        <v>4320</v>
      </c>
      <c r="E31" s="20"/>
    </row>
    <row r="32" spans="1:5" s="34" customFormat="1" ht="18.75" customHeight="1" thickBot="1">
      <c r="A32" s="47">
        <v>5</v>
      </c>
      <c r="B32" s="189" t="s">
        <v>307</v>
      </c>
      <c r="C32" s="177" t="str">
        <f>Блоки!B80</f>
        <v>Стол лабораторный СЛ1</v>
      </c>
      <c r="D32" s="19">
        <f>Блоки!C80</f>
        <v>15000</v>
      </c>
      <c r="E32" s="20"/>
    </row>
    <row r="33" spans="1:5" s="18" customFormat="1" ht="15.75">
      <c r="A33" s="91"/>
      <c r="B33" s="190"/>
      <c r="D33" s="22"/>
      <c r="E33" s="22"/>
    </row>
    <row r="34" spans="1:5" s="41" customFormat="1" ht="15">
      <c r="A34" s="67"/>
      <c r="B34" s="134" t="s">
        <v>353</v>
      </c>
      <c r="D34" s="42"/>
      <c r="E34" s="42"/>
    </row>
    <row r="35" spans="1:5" s="41" customFormat="1" ht="15">
      <c r="A35" s="67">
        <v>1</v>
      </c>
      <c r="B35" s="41" t="s">
        <v>311</v>
      </c>
      <c r="D35" s="42"/>
      <c r="E35" s="42"/>
    </row>
    <row r="36" spans="1:5" s="41" customFormat="1" ht="15">
      <c r="A36" s="67">
        <v>2</v>
      </c>
      <c r="B36" s="41" t="s">
        <v>312</v>
      </c>
      <c r="D36" s="42"/>
      <c r="E36" s="42"/>
    </row>
    <row r="37" spans="1:5" s="41" customFormat="1" ht="15">
      <c r="A37" s="67">
        <v>3</v>
      </c>
      <c r="B37" s="41" t="s">
        <v>313</v>
      </c>
      <c r="D37" s="42"/>
      <c r="E37" s="42"/>
    </row>
    <row r="38" spans="1:5" s="41" customFormat="1" ht="15">
      <c r="A38" s="67">
        <v>4</v>
      </c>
      <c r="B38" s="41" t="s">
        <v>314</v>
      </c>
      <c r="D38" s="42"/>
      <c r="E38" s="42"/>
    </row>
    <row r="39" spans="1:5" s="41" customFormat="1" ht="15">
      <c r="A39" s="67">
        <v>5</v>
      </c>
      <c r="B39" s="41" t="s">
        <v>190</v>
      </c>
      <c r="D39" s="42"/>
      <c r="E39" s="42"/>
    </row>
    <row r="40" spans="1:5" s="41" customFormat="1" ht="15">
      <c r="A40" s="67">
        <v>6</v>
      </c>
      <c r="B40" s="41" t="s">
        <v>45</v>
      </c>
      <c r="D40" s="42"/>
      <c r="E40" s="42"/>
    </row>
    <row r="41" spans="1:5" s="41" customFormat="1" ht="15">
      <c r="A41" s="67">
        <v>7</v>
      </c>
      <c r="B41" s="41" t="s">
        <v>39</v>
      </c>
      <c r="D41" s="42"/>
      <c r="E41" s="42"/>
    </row>
    <row r="42" spans="1:5" s="41" customFormat="1" ht="15">
      <c r="A42" s="67">
        <v>8</v>
      </c>
      <c r="B42" s="41" t="s">
        <v>40</v>
      </c>
      <c r="D42" s="42"/>
      <c r="E42" s="42"/>
    </row>
    <row r="43" spans="1:5" s="41" customFormat="1" ht="15">
      <c r="A43" s="67">
        <v>9</v>
      </c>
      <c r="B43" s="41" t="s">
        <v>41</v>
      </c>
      <c r="D43" s="42"/>
      <c r="E43" s="42"/>
    </row>
    <row r="44" spans="1:5" s="41" customFormat="1" ht="15">
      <c r="A44" s="67">
        <v>10</v>
      </c>
      <c r="B44" s="41" t="s">
        <v>38</v>
      </c>
      <c r="D44" s="42"/>
      <c r="E44" s="42"/>
    </row>
    <row r="45" spans="1:5" s="41" customFormat="1" ht="15">
      <c r="A45" s="67">
        <v>11</v>
      </c>
      <c r="B45" s="41" t="s">
        <v>42</v>
      </c>
      <c r="D45" s="42"/>
      <c r="E45" s="42"/>
    </row>
    <row r="46" spans="1:5" s="41" customFormat="1" ht="15">
      <c r="A46" s="67">
        <v>12</v>
      </c>
      <c r="B46" s="41" t="s">
        <v>43</v>
      </c>
      <c r="D46" s="42"/>
      <c r="E46" s="42"/>
    </row>
    <row r="47" spans="1:5" s="41" customFormat="1" ht="15">
      <c r="A47" s="67">
        <v>13</v>
      </c>
      <c r="B47" s="41" t="s">
        <v>46</v>
      </c>
      <c r="D47" s="42"/>
      <c r="E47" s="42"/>
    </row>
    <row r="48" spans="1:5" s="41" customFormat="1" ht="15">
      <c r="A48" s="67">
        <v>14</v>
      </c>
      <c r="B48" s="41" t="s">
        <v>191</v>
      </c>
      <c r="D48" s="42"/>
      <c r="E48" s="42"/>
    </row>
    <row r="49" spans="1:5" s="41" customFormat="1" ht="15">
      <c r="A49" s="67">
        <v>15</v>
      </c>
      <c r="B49" s="41" t="s">
        <v>44</v>
      </c>
      <c r="D49" s="42"/>
      <c r="E49" s="42"/>
    </row>
    <row r="50" spans="1:5" s="41" customFormat="1" ht="15">
      <c r="A50" s="67">
        <v>16</v>
      </c>
      <c r="B50" s="41" t="s">
        <v>47</v>
      </c>
      <c r="D50" s="42"/>
      <c r="E50" s="42"/>
    </row>
    <row r="51" spans="1:5" s="41" customFormat="1" ht="15">
      <c r="A51" s="67">
        <v>17</v>
      </c>
      <c r="B51" s="41" t="s">
        <v>48</v>
      </c>
      <c r="D51" s="42"/>
      <c r="E51" s="42"/>
    </row>
    <row r="52" spans="1:5" s="41" customFormat="1" ht="15">
      <c r="A52" s="67">
        <v>18</v>
      </c>
      <c r="B52" s="41" t="s">
        <v>49</v>
      </c>
      <c r="D52" s="42"/>
      <c r="E52" s="42"/>
    </row>
    <row r="53" spans="1:5" s="41" customFormat="1" ht="15">
      <c r="A53" s="67"/>
      <c r="B53" s="59"/>
      <c r="D53" s="42"/>
      <c r="E53" s="42"/>
    </row>
  </sheetData>
  <sheetProtection/>
  <hyperlinks>
    <hyperlink ref="E1" location="Адрес!R1C1" display="На главную"/>
    <hyperlink ref="B6:B7" r:id="rId1" display="МУК-ЭТ1"/>
    <hyperlink ref="B14:B15" r:id="rId2" display="МУК-ЭТ2"/>
  </hyperlinks>
  <printOptions/>
  <pageMargins left="0.3937007874015748" right="0.3937007874015748" top="0.1968503937007874" bottom="0.1968503937007874" header="0" footer="0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4" customWidth="1"/>
    <col min="2" max="2" width="37.125" style="1" customWidth="1"/>
    <col min="3" max="3" width="60.625" style="180" customWidth="1"/>
    <col min="4" max="5" width="12.875" style="6" customWidth="1"/>
  </cols>
  <sheetData>
    <row r="1" spans="1:5" s="14" customFormat="1" ht="18">
      <c r="A1" s="60"/>
      <c r="B1" s="13" t="s">
        <v>90</v>
      </c>
      <c r="D1" s="15"/>
      <c r="E1" s="61" t="s">
        <v>133</v>
      </c>
    </row>
    <row r="2" spans="1:5" s="24" customFormat="1" ht="15.75">
      <c r="A2" s="57"/>
      <c r="B2" s="58"/>
      <c r="D2" s="25"/>
      <c r="E2" s="25"/>
    </row>
    <row r="3" spans="1:5" s="24" customFormat="1" ht="18">
      <c r="A3" s="57"/>
      <c r="B3" s="70" t="s">
        <v>30</v>
      </c>
      <c r="C3" s="71"/>
      <c r="D3" s="25"/>
      <c r="E3" s="25"/>
    </row>
    <row r="4" spans="1:5" s="151" customFormat="1" ht="18">
      <c r="A4" s="149"/>
      <c r="B4" s="150"/>
      <c r="D4" s="152"/>
      <c r="E4" s="152"/>
    </row>
    <row r="5" spans="1:5" s="151" customFormat="1" ht="18.75" thickBot="1">
      <c r="A5" s="149"/>
      <c r="B5" s="150"/>
      <c r="D5" s="152"/>
      <c r="E5" s="152"/>
    </row>
    <row r="6" spans="1:5" s="24" customFormat="1" ht="18.75" thickBot="1">
      <c r="A6" s="57"/>
      <c r="B6" s="131" t="s">
        <v>310</v>
      </c>
      <c r="D6" s="123" t="s">
        <v>6</v>
      </c>
      <c r="E6" s="124" t="s">
        <v>161</v>
      </c>
    </row>
    <row r="7" spans="1:5" s="24" customFormat="1" ht="18" customHeight="1">
      <c r="A7" s="55">
        <v>1</v>
      </c>
      <c r="B7" s="139" t="s">
        <v>31</v>
      </c>
      <c r="C7" s="21" t="str">
        <f>Блоки!B8</f>
        <v>Генератор напряжений ГН3 (для физических основ электроники)</v>
      </c>
      <c r="D7" s="21">
        <f>Блоки!C8</f>
        <v>16980</v>
      </c>
      <c r="E7" s="54">
        <f>D7+D8+D9+D10+D12+D13+D11+D14</f>
        <v>125640</v>
      </c>
    </row>
    <row r="8" spans="1:5" s="24" customFormat="1" ht="18" customHeight="1">
      <c r="A8" s="56"/>
      <c r="B8" s="49"/>
      <c r="C8" s="86" t="s">
        <v>141</v>
      </c>
      <c r="D8" s="16">
        <f>2*Блоки!C14</f>
        <v>37920</v>
      </c>
      <c r="E8" s="17"/>
    </row>
    <row r="9" spans="1:5" s="24" customFormat="1" ht="18" customHeight="1">
      <c r="A9" s="56"/>
      <c r="B9" s="49"/>
      <c r="C9" s="16" t="str">
        <f>Блоки!B19</f>
        <v>Генератор испытательных сигналов БЛ2</v>
      </c>
      <c r="D9" s="16">
        <f>Блоки!C19</f>
        <v>15960</v>
      </c>
      <c r="E9" s="17"/>
    </row>
    <row r="10" spans="1:5" s="24" customFormat="1" ht="18" customHeight="1">
      <c r="A10" s="56"/>
      <c r="B10" s="49"/>
      <c r="C10" s="16" t="str">
        <f>Блоки!B41</f>
        <v>Стенд ЭЛ01 (ФОЭ, совместно с ГН3)</v>
      </c>
      <c r="D10" s="16">
        <f>Блоки!C41</f>
        <v>15720</v>
      </c>
      <c r="E10" s="17"/>
    </row>
    <row r="11" spans="1:5" s="24" customFormat="1" ht="18" customHeight="1">
      <c r="A11" s="56"/>
      <c r="B11" s="49"/>
      <c r="C11" s="16" t="str">
        <f>Блоки!B42</f>
        <v>Стенд ЭЛ02 "Тиристоры"</v>
      </c>
      <c r="D11" s="16">
        <f>Блоки!C42</f>
        <v>15000</v>
      </c>
      <c r="E11" s="17"/>
    </row>
    <row r="12" spans="1:5" s="24" customFormat="1" ht="27" customHeight="1">
      <c r="A12" s="56"/>
      <c r="B12" s="49"/>
      <c r="C12" s="173" t="str">
        <f>Блоки!B35</f>
        <v>Стенд ТТ02 "Твердое тело 2" (ФОЭ, совместно с ГНх)</v>
      </c>
      <c r="D12" s="16">
        <f>Блоки!C35</f>
        <v>19980</v>
      </c>
      <c r="E12" s="17"/>
    </row>
    <row r="13" spans="1:5" s="24" customFormat="1" ht="18" customHeight="1">
      <c r="A13" s="56"/>
      <c r="B13" s="49"/>
      <c r="C13" s="175" t="s">
        <v>139</v>
      </c>
      <c r="D13" s="16">
        <f>20*Блоки!C48</f>
        <v>3600</v>
      </c>
      <c r="E13" s="17"/>
    </row>
    <row r="14" spans="1:5" s="18" customFormat="1" ht="18" customHeight="1" thickBot="1">
      <c r="A14" s="47"/>
      <c r="B14" s="119"/>
      <c r="C14" s="176" t="s">
        <v>294</v>
      </c>
      <c r="D14" s="19">
        <f>Блоки!C73</f>
        <v>480</v>
      </c>
      <c r="E14" s="20"/>
    </row>
    <row r="15" spans="1:5" s="24" customFormat="1" ht="18" customHeight="1">
      <c r="A15" s="55">
        <v>2</v>
      </c>
      <c r="B15" s="139" t="s">
        <v>208</v>
      </c>
      <c r="C15" s="21" t="str">
        <f>Блоки!B8</f>
        <v>Генератор напряжений ГН3 (для физических основ электроники)</v>
      </c>
      <c r="D15" s="21">
        <f>Блоки!C8</f>
        <v>16980</v>
      </c>
      <c r="E15" s="54">
        <f>D15+D16+D17+D18+D20+D22+D19+D21+D23</f>
        <v>206040</v>
      </c>
    </row>
    <row r="16" spans="1:5" s="24" customFormat="1" ht="18" customHeight="1">
      <c r="A16" s="56"/>
      <c r="B16" s="49"/>
      <c r="C16" s="86" t="s">
        <v>141</v>
      </c>
      <c r="D16" s="16">
        <f>2*Блоки!C14</f>
        <v>37920</v>
      </c>
      <c r="E16" s="17"/>
    </row>
    <row r="17" spans="1:5" s="24" customFormat="1" ht="18" customHeight="1">
      <c r="A17" s="56"/>
      <c r="B17" s="49"/>
      <c r="C17" s="16" t="str">
        <f>Блоки!B19</f>
        <v>Генератор испытательных сигналов БЛ2</v>
      </c>
      <c r="D17" s="16">
        <f>Блоки!C19</f>
        <v>15960</v>
      </c>
      <c r="E17" s="17"/>
    </row>
    <row r="18" spans="1:5" s="24" customFormat="1" ht="18" customHeight="1">
      <c r="A18" s="56"/>
      <c r="B18" s="49"/>
      <c r="C18" s="16" t="str">
        <f>Блоки!B41</f>
        <v>Стенд ЭЛ01 (ФОЭ, совместно с ГН3)</v>
      </c>
      <c r="D18" s="16">
        <f>Блоки!C41</f>
        <v>15720</v>
      </c>
      <c r="E18" s="17"/>
    </row>
    <row r="19" spans="1:5" s="24" customFormat="1" ht="18" customHeight="1">
      <c r="A19" s="56"/>
      <c r="B19" s="49"/>
      <c r="C19" s="16" t="str">
        <f>Блоки!B42</f>
        <v>Стенд ЭЛ02 "Тиристоры"</v>
      </c>
      <c r="D19" s="16">
        <f>Блоки!C42</f>
        <v>15000</v>
      </c>
      <c r="E19" s="17"/>
    </row>
    <row r="20" spans="1:5" s="24" customFormat="1" ht="18" customHeight="1">
      <c r="A20" s="56"/>
      <c r="B20" s="49"/>
      <c r="C20" s="16" t="str">
        <f>Блоки!B35</f>
        <v>Стенд ТТ02 "Твердое тело 2" (ФОЭ, совместно с ГНх)</v>
      </c>
      <c r="D20" s="16">
        <f>Блоки!C35</f>
        <v>19980</v>
      </c>
      <c r="E20" s="17"/>
    </row>
    <row r="21" spans="1:5" s="24" customFormat="1" ht="18" customHeight="1">
      <c r="A21" s="56"/>
      <c r="B21" s="49"/>
      <c r="C21" s="175" t="s">
        <v>139</v>
      </c>
      <c r="D21" s="16">
        <f>20*Блоки!C48</f>
        <v>3600</v>
      </c>
      <c r="E21" s="17"/>
    </row>
    <row r="22" spans="1:5" s="24" customFormat="1" ht="18" customHeight="1">
      <c r="A22" s="56"/>
      <c r="B22" s="49"/>
      <c r="C22" s="16" t="str">
        <f>Блоки!B74</f>
        <v>Осциллограф Мегеон 15022 или аналог</v>
      </c>
      <c r="D22" s="16">
        <f>Блоки!C74</f>
        <v>80400</v>
      </c>
      <c r="E22" s="17"/>
    </row>
    <row r="23" spans="1:5" s="18" customFormat="1" ht="18" customHeight="1" thickBot="1">
      <c r="A23" s="47"/>
      <c r="B23" s="119"/>
      <c r="C23" s="19" t="str">
        <f>Блоки!B73</f>
        <v>Фильтр сетевой</v>
      </c>
      <c r="D23" s="19">
        <f>Блоки!C73</f>
        <v>480</v>
      </c>
      <c r="E23" s="20"/>
    </row>
    <row r="24" spans="1:5" s="34" customFormat="1" ht="18.75" customHeight="1" thickBot="1">
      <c r="A24" s="47">
        <v>3</v>
      </c>
      <c r="B24" s="51" t="s">
        <v>307</v>
      </c>
      <c r="C24" s="177" t="str">
        <f>Блоки!B80</f>
        <v>Стол лабораторный СЛ1</v>
      </c>
      <c r="D24" s="19">
        <f>Блоки!C80</f>
        <v>15000</v>
      </c>
      <c r="E24" s="20"/>
    </row>
    <row r="25" spans="1:5" s="18" customFormat="1" ht="15.75">
      <c r="A25" s="91"/>
      <c r="B25" s="27"/>
      <c r="C25" s="178"/>
      <c r="D25" s="22"/>
      <c r="E25" s="22"/>
    </row>
    <row r="26" spans="1:5" s="14" customFormat="1" ht="15">
      <c r="A26" s="62"/>
      <c r="B26" s="134" t="s">
        <v>354</v>
      </c>
      <c r="D26" s="15"/>
      <c r="E26" s="15"/>
    </row>
    <row r="27" spans="1:5" s="14" customFormat="1" ht="15">
      <c r="A27" s="67">
        <v>1</v>
      </c>
      <c r="B27" s="69" t="s">
        <v>315</v>
      </c>
      <c r="D27" s="15"/>
      <c r="E27" s="15"/>
    </row>
    <row r="28" spans="1:5" s="14" customFormat="1" ht="15">
      <c r="A28" s="67">
        <v>2</v>
      </c>
      <c r="B28" s="41" t="s">
        <v>316</v>
      </c>
      <c r="D28" s="15"/>
      <c r="E28" s="15"/>
    </row>
    <row r="29" spans="1:5" s="14" customFormat="1" ht="15">
      <c r="A29" s="67">
        <v>3</v>
      </c>
      <c r="B29" s="41" t="s">
        <v>317</v>
      </c>
      <c r="D29" s="15"/>
      <c r="E29" s="15"/>
    </row>
    <row r="30" spans="1:5" s="14" customFormat="1" ht="15">
      <c r="A30" s="67">
        <v>4</v>
      </c>
      <c r="B30" s="41" t="s">
        <v>195</v>
      </c>
      <c r="D30" s="15"/>
      <c r="E30" s="15"/>
    </row>
    <row r="31" spans="1:5" s="14" customFormat="1" ht="15">
      <c r="A31" s="67">
        <v>5</v>
      </c>
      <c r="B31" s="41" t="s">
        <v>196</v>
      </c>
      <c r="D31" s="15"/>
      <c r="E31" s="15"/>
    </row>
    <row r="32" spans="1:5" s="14" customFormat="1" ht="15">
      <c r="A32" s="67">
        <v>6</v>
      </c>
      <c r="B32" s="41" t="s">
        <v>197</v>
      </c>
      <c r="D32" s="15"/>
      <c r="E32" s="15"/>
    </row>
    <row r="33" spans="1:5" s="14" customFormat="1" ht="15">
      <c r="A33" s="67">
        <v>7</v>
      </c>
      <c r="B33" s="41" t="s">
        <v>198</v>
      </c>
      <c r="D33" s="15"/>
      <c r="E33" s="15"/>
    </row>
    <row r="34" spans="1:5" s="14" customFormat="1" ht="15">
      <c r="A34" s="67">
        <v>8</v>
      </c>
      <c r="B34" s="41" t="s">
        <v>199</v>
      </c>
      <c r="D34" s="15"/>
      <c r="E34" s="15"/>
    </row>
    <row r="35" spans="1:5" s="14" customFormat="1" ht="15">
      <c r="A35" s="67">
        <v>9</v>
      </c>
      <c r="B35" s="41" t="s">
        <v>200</v>
      </c>
      <c r="D35" s="15"/>
      <c r="E35" s="15"/>
    </row>
    <row r="36" spans="1:5" s="14" customFormat="1" ht="15">
      <c r="A36" s="67">
        <v>10</v>
      </c>
      <c r="B36" s="41" t="s">
        <v>201</v>
      </c>
      <c r="D36" s="15"/>
      <c r="E36" s="15"/>
    </row>
    <row r="37" spans="1:5" s="14" customFormat="1" ht="15">
      <c r="A37" s="67">
        <v>11</v>
      </c>
      <c r="B37" s="41" t="s">
        <v>202</v>
      </c>
      <c r="D37" s="15"/>
      <c r="E37" s="15"/>
    </row>
    <row r="38" spans="1:5" s="14" customFormat="1" ht="15">
      <c r="A38" s="67">
        <v>12</v>
      </c>
      <c r="B38" s="41" t="s">
        <v>203</v>
      </c>
      <c r="D38" s="15"/>
      <c r="E38" s="15"/>
    </row>
    <row r="39" spans="1:5" s="14" customFormat="1" ht="15">
      <c r="A39" s="67">
        <v>13</v>
      </c>
      <c r="B39" s="41" t="s">
        <v>204</v>
      </c>
      <c r="D39" s="15"/>
      <c r="E39" s="15"/>
    </row>
    <row r="40" spans="1:2" ht="15">
      <c r="A40" s="68">
        <v>14</v>
      </c>
      <c r="B40" s="34" t="s">
        <v>205</v>
      </c>
    </row>
    <row r="41" spans="1:2" ht="15">
      <c r="A41" s="68">
        <v>15</v>
      </c>
      <c r="B41" s="34" t="s">
        <v>206</v>
      </c>
    </row>
    <row r="42" spans="1:2" ht="15">
      <c r="A42" s="68">
        <v>16</v>
      </c>
      <c r="B42" s="34" t="s">
        <v>207</v>
      </c>
    </row>
  </sheetData>
  <sheetProtection/>
  <hyperlinks>
    <hyperlink ref="E1" location="Адрес!R1C1" display="На главную"/>
    <hyperlink ref="B7" r:id="rId1" display="МУК-ФОЭ1"/>
    <hyperlink ref="B15" r:id="rId2" display="МУК-ФОЭ2"/>
  </hyperlinks>
  <printOptions/>
  <pageMargins left="0.3937007874015748" right="0.3937007874015748" top="0.1968503937007874" bottom="0.1968503937007874" header="0" footer="0"/>
  <pageSetup horizontalDpi="600" verticalDpi="600" orientation="landscape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="90" zoomScaleNormal="90" zoomScalePageLayoutView="0" workbookViewId="0" topLeftCell="A1">
      <selection activeCell="H17" sqref="H17"/>
    </sheetView>
  </sheetViews>
  <sheetFormatPr defaultColWidth="9.00390625" defaultRowHeight="12.75"/>
  <cols>
    <col min="1" max="1" width="5.75390625" style="4" customWidth="1"/>
    <col min="2" max="2" width="34.25390625" style="1" customWidth="1"/>
    <col min="3" max="3" width="64.25390625" style="2" customWidth="1"/>
    <col min="4" max="5" width="12.875" style="6" customWidth="1"/>
  </cols>
  <sheetData>
    <row r="1" spans="1:5" s="14" customFormat="1" ht="18">
      <c r="A1" s="60"/>
      <c r="B1" s="29" t="s">
        <v>90</v>
      </c>
      <c r="C1" s="86"/>
      <c r="D1" s="25"/>
      <c r="E1" s="77" t="s">
        <v>133</v>
      </c>
    </row>
    <row r="2" spans="1:5" s="14" customFormat="1" ht="15.75">
      <c r="A2" s="80"/>
      <c r="B2" s="58"/>
      <c r="C2" s="83"/>
      <c r="D2" s="25"/>
      <c r="E2" s="25"/>
    </row>
    <row r="3" spans="1:5" s="14" customFormat="1" ht="18">
      <c r="A3" s="80"/>
      <c r="B3" s="70" t="s">
        <v>32</v>
      </c>
      <c r="C3" s="87"/>
      <c r="D3" s="25"/>
      <c r="E3" s="25"/>
    </row>
    <row r="4" spans="1:5" s="138" customFormat="1" ht="18">
      <c r="A4" s="153"/>
      <c r="B4" s="150"/>
      <c r="C4" s="154"/>
      <c r="D4" s="152"/>
      <c r="E4" s="152"/>
    </row>
    <row r="5" spans="1:5" s="138" customFormat="1" ht="18.75" thickBot="1">
      <c r="A5" s="153"/>
      <c r="B5" s="150"/>
      <c r="C5" s="154"/>
      <c r="D5" s="152"/>
      <c r="E5" s="152"/>
    </row>
    <row r="6" spans="1:5" s="14" customFormat="1" ht="18.75" thickBot="1">
      <c r="A6" s="81"/>
      <c r="B6" s="131" t="s">
        <v>310</v>
      </c>
      <c r="C6" s="86"/>
      <c r="D6" s="123" t="s">
        <v>6</v>
      </c>
      <c r="E6" s="124" t="s">
        <v>161</v>
      </c>
    </row>
    <row r="7" spans="1:6" s="14" customFormat="1" ht="18" customHeight="1">
      <c r="A7" s="46">
        <v>1</v>
      </c>
      <c r="B7" s="139" t="s">
        <v>33</v>
      </c>
      <c r="C7" s="174" t="str">
        <f>Блоки!B24</f>
        <v>Измеритель электропроводности ИЭП1</v>
      </c>
      <c r="D7" s="21">
        <f>Блоки!C24</f>
        <v>51960</v>
      </c>
      <c r="E7" s="54">
        <f>D7+D8+D9+D10+D11+D12+D13+D14+D15+D16+D17+D18+D19+D20+D21+D22+D23+D24+D25</f>
        <v>346320</v>
      </c>
      <c r="F7" s="82"/>
    </row>
    <row r="8" spans="1:5" s="14" customFormat="1" ht="30" customHeight="1">
      <c r="A8" s="48"/>
      <c r="B8" s="49"/>
      <c r="C8" s="175" t="s">
        <v>258</v>
      </c>
      <c r="D8" s="16">
        <f>Блоки!C25</f>
        <v>4020</v>
      </c>
      <c r="E8" s="17"/>
    </row>
    <row r="9" spans="1:5" s="14" customFormat="1" ht="30" customHeight="1">
      <c r="A9" s="48"/>
      <c r="B9" s="49"/>
      <c r="C9" s="175" t="s">
        <v>95</v>
      </c>
      <c r="D9" s="16">
        <f>Блоки!C25</f>
        <v>4020</v>
      </c>
      <c r="E9" s="17"/>
    </row>
    <row r="10" spans="1:5" s="14" customFormat="1" ht="42" customHeight="1">
      <c r="A10" s="48"/>
      <c r="B10" s="49"/>
      <c r="C10" s="175" t="s">
        <v>259</v>
      </c>
      <c r="D10" s="16">
        <f>Блоки!C25</f>
        <v>4020</v>
      </c>
      <c r="E10" s="17"/>
    </row>
    <row r="11" spans="1:5" s="14" customFormat="1" ht="30" customHeight="1">
      <c r="A11" s="48"/>
      <c r="B11" s="49"/>
      <c r="C11" s="175" t="s">
        <v>100</v>
      </c>
      <c r="D11" s="16">
        <f>Блоки!C26</f>
        <v>4020</v>
      </c>
      <c r="E11" s="17"/>
    </row>
    <row r="12" spans="1:5" s="14" customFormat="1" ht="30" customHeight="1">
      <c r="A12" s="48"/>
      <c r="B12" s="49"/>
      <c r="C12" s="175" t="s">
        <v>101</v>
      </c>
      <c r="D12" s="16">
        <f>Блоки!C26</f>
        <v>4020</v>
      </c>
      <c r="E12" s="17"/>
    </row>
    <row r="13" spans="1:5" s="14" customFormat="1" ht="30" customHeight="1">
      <c r="A13" s="48"/>
      <c r="B13" s="49"/>
      <c r="C13" s="175" t="s">
        <v>96</v>
      </c>
      <c r="D13" s="16">
        <f>Блоки!C26</f>
        <v>4020</v>
      </c>
      <c r="E13" s="17"/>
    </row>
    <row r="14" spans="1:5" s="14" customFormat="1" ht="30" customHeight="1">
      <c r="A14" s="48"/>
      <c r="B14" s="49"/>
      <c r="C14" s="173" t="str">
        <f>Блоки!B27</f>
        <v>Измеритель индуктивности и ёмкости ЛСМ1</v>
      </c>
      <c r="D14" s="16">
        <f>Блоки!C27</f>
        <v>55980</v>
      </c>
      <c r="E14" s="17"/>
    </row>
    <row r="15" spans="1:5" s="14" customFormat="1" ht="30" customHeight="1">
      <c r="A15" s="48"/>
      <c r="B15" s="49"/>
      <c r="C15" s="175" t="s">
        <v>97</v>
      </c>
      <c r="D15" s="16">
        <f>Блоки!C28</f>
        <v>4020</v>
      </c>
      <c r="E15" s="17"/>
    </row>
    <row r="16" spans="1:5" s="14" customFormat="1" ht="30" customHeight="1">
      <c r="A16" s="48"/>
      <c r="B16" s="49"/>
      <c r="C16" s="175" t="s">
        <v>98</v>
      </c>
      <c r="D16" s="16">
        <f>Блоки!C28</f>
        <v>4020</v>
      </c>
      <c r="E16" s="17"/>
    </row>
    <row r="17" spans="1:5" s="14" customFormat="1" ht="30" customHeight="1">
      <c r="A17" s="48"/>
      <c r="B17" s="49"/>
      <c r="C17" s="175" t="s">
        <v>99</v>
      </c>
      <c r="D17" s="16">
        <f>Блоки!C28</f>
        <v>4020</v>
      </c>
      <c r="E17" s="17"/>
    </row>
    <row r="18" spans="1:5" s="14" customFormat="1" ht="30" customHeight="1">
      <c r="A18" s="48"/>
      <c r="B18" s="49"/>
      <c r="C18" s="175" t="s">
        <v>91</v>
      </c>
      <c r="D18" s="16">
        <f>Блоки!C29</f>
        <v>4020</v>
      </c>
      <c r="E18" s="17"/>
    </row>
    <row r="19" spans="1:5" s="14" customFormat="1" ht="30" customHeight="1">
      <c r="A19" s="48"/>
      <c r="B19" s="49"/>
      <c r="C19" s="173" t="str">
        <f>Блоки!B30</f>
        <v>Измеритель статических характеристик ИСХ1</v>
      </c>
      <c r="D19" s="16">
        <f>Блоки!C30</f>
        <v>60000</v>
      </c>
      <c r="E19" s="17"/>
    </row>
    <row r="20" spans="1:5" s="14" customFormat="1" ht="30" customHeight="1">
      <c r="A20" s="48"/>
      <c r="B20" s="49"/>
      <c r="C20" s="173" t="str">
        <f>Блоки!B31</f>
        <v>Стенд РМ01 "Петля гистерезиса ферромагнетика"</v>
      </c>
      <c r="D20" s="16">
        <f>Блоки!C31</f>
        <v>13500</v>
      </c>
      <c r="E20" s="17"/>
    </row>
    <row r="21" spans="1:5" s="14" customFormat="1" ht="30" customHeight="1">
      <c r="A21" s="48"/>
      <c r="B21" s="49"/>
      <c r="C21" s="173" t="str">
        <f>Блоки!B32</f>
        <v>Стенд РМ02 "Петля гистерезиса сегнетоэлектрика-2" (совместно с ИСХ1)</v>
      </c>
      <c r="D21" s="16">
        <f>Блоки!C32</f>
        <v>16500</v>
      </c>
      <c r="E21" s="17"/>
    </row>
    <row r="22" spans="1:5" s="14" customFormat="1" ht="30" customHeight="1">
      <c r="A22" s="48"/>
      <c r="B22" s="49"/>
      <c r="C22" s="173" t="str">
        <f>Блоки!B36</f>
        <v>Стенд ТТ03 "Твердое тело 3" (совместно с ИСХ1)</v>
      </c>
      <c r="D22" s="16">
        <f>Блоки!C36</f>
        <v>18720</v>
      </c>
      <c r="E22" s="17"/>
    </row>
    <row r="23" spans="1:5" s="14" customFormat="1" ht="30" customHeight="1">
      <c r="A23" s="48"/>
      <c r="B23" s="49"/>
      <c r="C23" s="173" t="str">
        <f>Блоки!B11</f>
        <v>Генератор напряжения высоковольтный ГНВ1</v>
      </c>
      <c r="D23" s="16">
        <f>Блоки!C11</f>
        <v>75000</v>
      </c>
      <c r="E23" s="17"/>
    </row>
    <row r="24" spans="1:5" s="14" customFormat="1" ht="39.75" customHeight="1">
      <c r="A24" s="48"/>
      <c r="B24" s="49"/>
      <c r="C24" s="173" t="str">
        <f>Блоки!B12</f>
        <v>Измерительная камера ИК2-1 для  определения пробойных напряжений воздуха с различной конфигурацией электродов (совместно с ГНВ1)</v>
      </c>
      <c r="D24" s="16">
        <f>Блоки!C12</f>
        <v>13980</v>
      </c>
      <c r="E24" s="17"/>
    </row>
    <row r="25" spans="1:5" s="18" customFormat="1" ht="18" customHeight="1" thickBot="1">
      <c r="A25" s="47"/>
      <c r="B25" s="119"/>
      <c r="C25" s="191" t="str">
        <f>Блоки!B73</f>
        <v>Фильтр сетевой</v>
      </c>
      <c r="D25" s="19">
        <f>Блоки!C73</f>
        <v>480</v>
      </c>
      <c r="E25" s="20"/>
    </row>
    <row r="26" spans="1:5" s="34" customFormat="1" ht="18.75" customHeight="1" thickBot="1">
      <c r="A26" s="47">
        <v>2</v>
      </c>
      <c r="B26" s="51" t="s">
        <v>307</v>
      </c>
      <c r="C26" s="40" t="str">
        <f>Блоки!B80</f>
        <v>Стол лабораторный СЛ1</v>
      </c>
      <c r="D26" s="19">
        <f>Блоки!C80</f>
        <v>15000</v>
      </c>
      <c r="E26" s="20"/>
    </row>
    <row r="27" spans="1:5" s="14" customFormat="1" ht="15">
      <c r="A27" s="118"/>
      <c r="B27" s="125" t="s">
        <v>92</v>
      </c>
      <c r="C27" s="126"/>
      <c r="D27" s="16"/>
      <c r="E27" s="16"/>
    </row>
    <row r="28" spans="1:5" s="138" customFormat="1" ht="15">
      <c r="A28" s="135"/>
      <c r="B28" s="120"/>
      <c r="C28" s="136"/>
      <c r="D28" s="137"/>
      <c r="E28" s="137"/>
    </row>
    <row r="29" spans="1:5" s="138" customFormat="1" ht="15">
      <c r="A29" s="135"/>
      <c r="B29" s="120"/>
      <c r="C29" s="136"/>
      <c r="D29" s="137"/>
      <c r="E29" s="137"/>
    </row>
    <row r="30" spans="1:5" s="14" customFormat="1" ht="15">
      <c r="A30" s="67"/>
      <c r="B30" s="134" t="s">
        <v>319</v>
      </c>
      <c r="C30" s="84"/>
      <c r="D30" s="25"/>
      <c r="E30" s="25"/>
    </row>
    <row r="31" spans="1:5" s="14" customFormat="1" ht="15">
      <c r="A31" s="67">
        <v>1</v>
      </c>
      <c r="B31" s="41" t="s">
        <v>230</v>
      </c>
      <c r="C31" s="35"/>
      <c r="D31" s="25"/>
      <c r="E31" s="25"/>
    </row>
    <row r="32" spans="1:5" s="14" customFormat="1" ht="15">
      <c r="A32" s="67">
        <v>2</v>
      </c>
      <c r="B32" s="41" t="s">
        <v>231</v>
      </c>
      <c r="C32" s="35"/>
      <c r="D32" s="25"/>
      <c r="E32" s="25"/>
    </row>
    <row r="33" spans="1:5" s="14" customFormat="1" ht="15">
      <c r="A33" s="67">
        <v>3</v>
      </c>
      <c r="B33" s="41" t="s">
        <v>232</v>
      </c>
      <c r="C33" s="35"/>
      <c r="D33" s="25"/>
      <c r="E33" s="25"/>
    </row>
    <row r="34" spans="1:5" s="14" customFormat="1" ht="15">
      <c r="A34" s="67">
        <v>4</v>
      </c>
      <c r="B34" s="41" t="s">
        <v>233</v>
      </c>
      <c r="C34" s="35"/>
      <c r="D34" s="25"/>
      <c r="E34" s="25"/>
    </row>
    <row r="35" spans="1:5" s="14" customFormat="1" ht="15">
      <c r="A35" s="67">
        <v>5</v>
      </c>
      <c r="B35" s="41" t="s">
        <v>234</v>
      </c>
      <c r="C35" s="35"/>
      <c r="D35" s="25"/>
      <c r="E35" s="25"/>
    </row>
    <row r="36" spans="1:5" s="14" customFormat="1" ht="15">
      <c r="A36" s="67">
        <v>6</v>
      </c>
      <c r="B36" s="41" t="s">
        <v>235</v>
      </c>
      <c r="C36" s="35"/>
      <c r="D36" s="25"/>
      <c r="E36" s="25"/>
    </row>
    <row r="37" spans="1:5" s="14" customFormat="1" ht="15">
      <c r="A37" s="67">
        <v>7</v>
      </c>
      <c r="B37" s="41" t="s">
        <v>236</v>
      </c>
      <c r="C37" s="35"/>
      <c r="D37" s="25"/>
      <c r="E37" s="25"/>
    </row>
    <row r="38" spans="1:5" s="14" customFormat="1" ht="15">
      <c r="A38" s="67">
        <v>8</v>
      </c>
      <c r="B38" s="41" t="s">
        <v>237</v>
      </c>
      <c r="C38" s="35"/>
      <c r="D38" s="25"/>
      <c r="E38" s="25"/>
    </row>
    <row r="39" spans="1:5" s="14" customFormat="1" ht="15">
      <c r="A39" s="67">
        <v>9</v>
      </c>
      <c r="B39" s="41" t="s">
        <v>102</v>
      </c>
      <c r="C39" s="35"/>
      <c r="D39" s="25"/>
      <c r="E39" s="25"/>
    </row>
    <row r="40" spans="1:5" s="14" customFormat="1" ht="15">
      <c r="A40" s="67"/>
      <c r="B40" s="79" t="s">
        <v>103</v>
      </c>
      <c r="C40" s="41" t="s">
        <v>109</v>
      </c>
      <c r="D40" s="25"/>
      <c r="E40" s="25"/>
    </row>
    <row r="41" spans="1:5" s="14" customFormat="1" ht="15">
      <c r="A41" s="67"/>
      <c r="B41" s="79" t="s">
        <v>104</v>
      </c>
      <c r="C41" s="41" t="s">
        <v>110</v>
      </c>
      <c r="D41" s="25"/>
      <c r="E41" s="25"/>
    </row>
    <row r="42" spans="1:5" s="14" customFormat="1" ht="15">
      <c r="A42" s="67"/>
      <c r="B42" s="79" t="s">
        <v>105</v>
      </c>
      <c r="C42" s="41" t="s">
        <v>111</v>
      </c>
      <c r="D42" s="25"/>
      <c r="E42" s="25"/>
    </row>
    <row r="43" spans="1:5" s="14" customFormat="1" ht="15">
      <c r="A43" s="67"/>
      <c r="B43" s="79" t="s">
        <v>106</v>
      </c>
      <c r="C43" s="41" t="s">
        <v>112</v>
      </c>
      <c r="D43" s="25"/>
      <c r="E43" s="25"/>
    </row>
    <row r="44" spans="1:5" s="14" customFormat="1" ht="15">
      <c r="A44" s="67"/>
      <c r="B44" s="79" t="s">
        <v>107</v>
      </c>
      <c r="C44" s="41" t="s">
        <v>113</v>
      </c>
      <c r="D44" s="25"/>
      <c r="E44" s="25"/>
    </row>
    <row r="45" spans="1:5" s="14" customFormat="1" ht="15">
      <c r="A45" s="67"/>
      <c r="B45" s="79" t="s">
        <v>108</v>
      </c>
      <c r="C45" s="41" t="s">
        <v>114</v>
      </c>
      <c r="D45" s="25"/>
      <c r="E45" s="25"/>
    </row>
    <row r="46" spans="1:5" s="14" customFormat="1" ht="15">
      <c r="A46" s="67"/>
      <c r="B46" s="79"/>
      <c r="C46" s="41"/>
      <c r="D46" s="25"/>
      <c r="E46" s="25"/>
    </row>
    <row r="47" spans="1:5" s="14" customFormat="1" ht="15">
      <c r="A47" s="67"/>
      <c r="B47" s="79"/>
      <c r="C47" s="41"/>
      <c r="D47" s="25"/>
      <c r="E47" s="25"/>
    </row>
    <row r="48" spans="1:5" s="14" customFormat="1" ht="15">
      <c r="A48" s="67"/>
      <c r="B48" s="79"/>
      <c r="C48" s="41"/>
      <c r="D48" s="25"/>
      <c r="E48" s="25"/>
    </row>
    <row r="49" spans="1:5" s="14" customFormat="1" ht="15">
      <c r="A49" s="67"/>
      <c r="B49" s="79"/>
      <c r="C49" s="41"/>
      <c r="D49" s="25"/>
      <c r="E49" s="25"/>
    </row>
    <row r="50" spans="1:3" ht="15">
      <c r="A50" s="68"/>
      <c r="B50" s="66"/>
      <c r="C50" s="85"/>
    </row>
  </sheetData>
  <sheetProtection/>
  <hyperlinks>
    <hyperlink ref="E1" location="Адрес!R1C1" display="На главную"/>
    <hyperlink ref="B7" r:id="rId1" display="МУК-РМ1"/>
  </hyperlinks>
  <printOptions/>
  <pageMargins left="0.3937007874015748" right="0.3937007874015748" top="0.1968503937007874" bottom="0.1968503937007874" header="0" footer="0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zoomScale="90" zoomScaleNormal="90" zoomScalePageLayoutView="0" workbookViewId="0" topLeftCell="A4">
      <selection activeCell="B25" sqref="B25"/>
    </sheetView>
  </sheetViews>
  <sheetFormatPr defaultColWidth="9.00390625" defaultRowHeight="12.75"/>
  <cols>
    <col min="1" max="1" width="5.75390625" style="4" customWidth="1"/>
    <col min="2" max="2" width="34.375" style="1" customWidth="1"/>
    <col min="3" max="3" width="64.25390625" style="0" customWidth="1"/>
    <col min="4" max="5" width="12.875" style="6" customWidth="1"/>
  </cols>
  <sheetData>
    <row r="1" spans="1:5" s="24" customFormat="1" ht="18">
      <c r="A1" s="76"/>
      <c r="B1" s="29" t="s">
        <v>90</v>
      </c>
      <c r="D1" s="25"/>
      <c r="E1" s="77" t="s">
        <v>133</v>
      </c>
    </row>
    <row r="2" spans="1:5" s="24" customFormat="1" ht="15.75">
      <c r="A2" s="57"/>
      <c r="B2" s="58"/>
      <c r="D2" s="25"/>
      <c r="E2" s="25"/>
    </row>
    <row r="3" spans="1:5" s="24" customFormat="1" ht="18">
      <c r="A3" s="57"/>
      <c r="B3" s="70" t="s">
        <v>209</v>
      </c>
      <c r="C3" s="71"/>
      <c r="D3" s="25"/>
      <c r="E3" s="25"/>
    </row>
    <row r="4" spans="1:5" s="151" customFormat="1" ht="18">
      <c r="A4" s="149"/>
      <c r="B4" s="150"/>
      <c r="D4" s="152"/>
      <c r="E4" s="152"/>
    </row>
    <row r="5" spans="1:5" s="151" customFormat="1" ht="18.75" thickBot="1">
      <c r="A5" s="149"/>
      <c r="B5" s="150"/>
      <c r="D5" s="152"/>
      <c r="E5" s="152"/>
    </row>
    <row r="6" spans="1:5" s="24" customFormat="1" ht="18.75" thickBot="1">
      <c r="A6" s="57"/>
      <c r="B6" s="131" t="s">
        <v>310</v>
      </c>
      <c r="D6" s="123" t="s">
        <v>6</v>
      </c>
      <c r="E6" s="124" t="s">
        <v>161</v>
      </c>
    </row>
    <row r="7" spans="1:5" s="24" customFormat="1" ht="18" customHeight="1">
      <c r="A7" s="46">
        <v>1</v>
      </c>
      <c r="B7" s="139" t="s">
        <v>134</v>
      </c>
      <c r="C7" s="174" t="str">
        <f>Блоки!B14</f>
        <v>Амперметр-вольтметр АВ1</v>
      </c>
      <c r="D7" s="21">
        <f>Блоки!C14</f>
        <v>18960</v>
      </c>
      <c r="E7" s="54">
        <f>D7+D8+D9+D10+D11+D12+D13</f>
        <v>93000</v>
      </c>
    </row>
    <row r="8" spans="1:5" s="24" customFormat="1" ht="18" customHeight="1">
      <c r="A8" s="48"/>
      <c r="B8" s="184"/>
      <c r="C8" s="173" t="str">
        <f>Блоки!B8</f>
        <v>Генератор напряжений ГН3 (для физических основ электроники)</v>
      </c>
      <c r="D8" s="16">
        <f>Блоки!C8</f>
        <v>16980</v>
      </c>
      <c r="E8" s="17"/>
    </row>
    <row r="9" spans="1:5" s="24" customFormat="1" ht="18.75" customHeight="1">
      <c r="A9" s="48"/>
      <c r="B9" s="49"/>
      <c r="C9" s="173" t="str">
        <f>Блоки!B43</f>
        <v>Стенд ОЭ01 "Источники питания"</v>
      </c>
      <c r="D9" s="16">
        <f>Блоки!C43</f>
        <v>16500</v>
      </c>
      <c r="E9" s="17"/>
    </row>
    <row r="10" spans="1:5" s="24" customFormat="1" ht="27" customHeight="1">
      <c r="A10" s="48"/>
      <c r="B10" s="49"/>
      <c r="C10" s="173" t="str">
        <f>Блоки!B44</f>
        <v>Стенд ОЭ02 "Усилители на биполярных транзисторах"</v>
      </c>
      <c r="D10" s="16">
        <f>Блоки!C44</f>
        <v>16500</v>
      </c>
      <c r="E10" s="17"/>
    </row>
    <row r="11" spans="1:5" s="24" customFormat="1" ht="18" customHeight="1">
      <c r="A11" s="48"/>
      <c r="B11" s="49"/>
      <c r="C11" s="173" t="str">
        <f>Блоки!B45</f>
        <v>Стенд ОЭ03 "Операционный усилитель"</v>
      </c>
      <c r="D11" s="16">
        <f>Блоки!C45</f>
        <v>19980</v>
      </c>
      <c r="E11" s="17"/>
    </row>
    <row r="12" spans="1:5" s="24" customFormat="1" ht="18" customHeight="1">
      <c r="A12" s="48"/>
      <c r="B12" s="49"/>
      <c r="C12" s="36" t="s">
        <v>139</v>
      </c>
      <c r="D12" s="16">
        <f>20*Блоки!C48</f>
        <v>3600</v>
      </c>
      <c r="E12" s="17"/>
    </row>
    <row r="13" spans="1:5" s="18" customFormat="1" ht="18" customHeight="1" thickBot="1">
      <c r="A13" s="47"/>
      <c r="B13" s="119"/>
      <c r="C13" s="191" t="str">
        <f>Блоки!B73</f>
        <v>Фильтр сетевой</v>
      </c>
      <c r="D13" s="19">
        <f>Блоки!C73</f>
        <v>480</v>
      </c>
      <c r="E13" s="20"/>
    </row>
    <row r="14" spans="1:5" s="24" customFormat="1" ht="19.5" customHeight="1">
      <c r="A14" s="48">
        <v>2</v>
      </c>
      <c r="B14" s="140" t="s">
        <v>210</v>
      </c>
      <c r="C14" s="173" t="str">
        <f>Блоки!B14</f>
        <v>Амперметр-вольтметр АВ1</v>
      </c>
      <c r="D14" s="16">
        <f>Блоки!C14</f>
        <v>18960</v>
      </c>
      <c r="E14" s="52">
        <f>D14+D15+D16+D17+D18+D19+D20+D21</f>
        <v>173400</v>
      </c>
    </row>
    <row r="15" spans="1:5" s="24" customFormat="1" ht="18" customHeight="1">
      <c r="A15" s="48"/>
      <c r="B15" s="49"/>
      <c r="C15" s="173" t="str">
        <f>Блоки!B8</f>
        <v>Генератор напряжений ГН3 (для физических основ электроники)</v>
      </c>
      <c r="D15" s="16">
        <f>Блоки!C8</f>
        <v>16980</v>
      </c>
      <c r="E15" s="17"/>
    </row>
    <row r="16" spans="1:5" s="24" customFormat="1" ht="19.5" customHeight="1">
      <c r="A16" s="48"/>
      <c r="B16" s="49"/>
      <c r="C16" s="173" t="str">
        <f>Блоки!B43</f>
        <v>Стенд ОЭ01 "Источники питания"</v>
      </c>
      <c r="D16" s="16">
        <f>Блоки!C43</f>
        <v>16500</v>
      </c>
      <c r="E16" s="17"/>
    </row>
    <row r="17" spans="1:5" s="24" customFormat="1" ht="26.25" customHeight="1">
      <c r="A17" s="48"/>
      <c r="B17" s="49"/>
      <c r="C17" s="173" t="str">
        <f>Блоки!B44</f>
        <v>Стенд ОЭ02 "Усилители на биполярных транзисторах"</v>
      </c>
      <c r="D17" s="16">
        <f>Блоки!C44</f>
        <v>16500</v>
      </c>
      <c r="E17" s="17"/>
    </row>
    <row r="18" spans="1:5" s="24" customFormat="1" ht="17.25" customHeight="1">
      <c r="A18" s="48"/>
      <c r="B18" s="49"/>
      <c r="C18" s="173" t="str">
        <f>Блоки!B45</f>
        <v>Стенд ОЭ03 "Операционный усилитель"</v>
      </c>
      <c r="D18" s="16">
        <f>Блоки!C45</f>
        <v>19980</v>
      </c>
      <c r="E18" s="17"/>
    </row>
    <row r="19" spans="1:5" s="24" customFormat="1" ht="18" customHeight="1">
      <c r="A19" s="48"/>
      <c r="B19" s="49"/>
      <c r="C19" s="36" t="s">
        <v>139</v>
      </c>
      <c r="D19" s="16">
        <f>20*Блоки!C48</f>
        <v>3600</v>
      </c>
      <c r="E19" s="17"/>
    </row>
    <row r="20" spans="1:5" s="24" customFormat="1" ht="18" customHeight="1">
      <c r="A20" s="48"/>
      <c r="B20" s="49"/>
      <c r="C20" s="16" t="str">
        <f>Блоки!B74</f>
        <v>Осциллограф Мегеон 15022 или аналог</v>
      </c>
      <c r="D20" s="16">
        <f>Блоки!C74</f>
        <v>80400</v>
      </c>
      <c r="E20" s="17"/>
    </row>
    <row r="21" spans="1:5" s="18" customFormat="1" ht="18" customHeight="1" thickBot="1">
      <c r="A21" s="47"/>
      <c r="B21" s="119"/>
      <c r="C21" s="191" t="str">
        <f>Блоки!B73</f>
        <v>Фильтр сетевой</v>
      </c>
      <c r="D21" s="19">
        <f>Блоки!C73</f>
        <v>480</v>
      </c>
      <c r="E21" s="20"/>
    </row>
    <row r="22" spans="1:5" s="34" customFormat="1" ht="18.75" customHeight="1" thickBot="1">
      <c r="A22" s="47">
        <v>3</v>
      </c>
      <c r="B22" s="51" t="s">
        <v>307</v>
      </c>
      <c r="C22" s="40" t="str">
        <f>Блоки!B80</f>
        <v>Стол лабораторный СЛ1</v>
      </c>
      <c r="D22" s="19">
        <f>Блоки!C80</f>
        <v>15000</v>
      </c>
      <c r="E22" s="20"/>
    </row>
    <row r="23" spans="1:5" s="24" customFormat="1" ht="15.75">
      <c r="A23" s="78"/>
      <c r="B23" s="58"/>
      <c r="D23" s="25"/>
      <c r="E23" s="25"/>
    </row>
    <row r="24" spans="1:5" s="41" customFormat="1" ht="15">
      <c r="A24" s="67"/>
      <c r="B24" s="134" t="s">
        <v>355</v>
      </c>
      <c r="D24" s="42"/>
      <c r="E24" s="42"/>
    </row>
    <row r="25" spans="1:5" s="41" customFormat="1" ht="15">
      <c r="A25" s="67">
        <v>1</v>
      </c>
      <c r="B25" s="41" t="s">
        <v>211</v>
      </c>
      <c r="D25" s="42"/>
      <c r="E25" s="42"/>
    </row>
    <row r="26" spans="1:5" s="41" customFormat="1" ht="15">
      <c r="A26" s="67">
        <v>2</v>
      </c>
      <c r="B26" s="41" t="s">
        <v>212</v>
      </c>
      <c r="D26" s="42"/>
      <c r="E26" s="42"/>
    </row>
    <row r="27" spans="1:5" s="41" customFormat="1" ht="15">
      <c r="A27" s="67">
        <v>3</v>
      </c>
      <c r="B27" s="41" t="s">
        <v>213</v>
      </c>
      <c r="D27" s="42"/>
      <c r="E27" s="42"/>
    </row>
    <row r="28" spans="1:5" s="41" customFormat="1" ht="15">
      <c r="A28" s="67">
        <v>4</v>
      </c>
      <c r="B28" s="41" t="s">
        <v>214</v>
      </c>
      <c r="D28" s="42"/>
      <c r="E28" s="42"/>
    </row>
    <row r="29" spans="1:5" s="41" customFormat="1" ht="15">
      <c r="A29" s="67">
        <v>5</v>
      </c>
      <c r="B29" s="41" t="s">
        <v>215</v>
      </c>
      <c r="D29" s="42"/>
      <c r="E29" s="42"/>
    </row>
    <row r="30" spans="1:5" s="41" customFormat="1" ht="15">
      <c r="A30" s="67"/>
      <c r="B30" s="79" t="s">
        <v>217</v>
      </c>
      <c r="C30" s="41" t="s">
        <v>67</v>
      </c>
      <c r="D30" s="42"/>
      <c r="E30" s="42"/>
    </row>
    <row r="31" spans="1:5" s="41" customFormat="1" ht="15">
      <c r="A31" s="67"/>
      <c r="B31" s="79" t="s">
        <v>218</v>
      </c>
      <c r="C31" s="41" t="s">
        <v>70</v>
      </c>
      <c r="D31" s="42"/>
      <c r="E31" s="42"/>
    </row>
    <row r="32" spans="1:5" s="41" customFormat="1" ht="15">
      <c r="A32" s="67"/>
      <c r="B32" s="79" t="s">
        <v>219</v>
      </c>
      <c r="C32" s="41" t="s">
        <v>69</v>
      </c>
      <c r="D32" s="42"/>
      <c r="E32" s="42"/>
    </row>
    <row r="33" spans="1:5" s="41" customFormat="1" ht="15">
      <c r="A33" s="67"/>
      <c r="B33" s="79" t="s">
        <v>220</v>
      </c>
      <c r="C33" s="41" t="s">
        <v>68</v>
      </c>
      <c r="D33" s="42"/>
      <c r="E33" s="42"/>
    </row>
    <row r="34" spans="1:5" s="41" customFormat="1" ht="15">
      <c r="A34" s="67"/>
      <c r="B34" s="79" t="s">
        <v>221</v>
      </c>
      <c r="C34" s="41" t="s">
        <v>71</v>
      </c>
      <c r="D34" s="42"/>
      <c r="E34" s="42"/>
    </row>
    <row r="35" spans="1:5" s="41" customFormat="1" ht="15">
      <c r="A35" s="67"/>
      <c r="B35" s="79" t="s">
        <v>222</v>
      </c>
      <c r="C35" s="41" t="s">
        <v>72</v>
      </c>
      <c r="D35" s="42"/>
      <c r="E35" s="42"/>
    </row>
    <row r="36" spans="2:5" s="41" customFormat="1" ht="15">
      <c r="B36" s="79" t="s">
        <v>223</v>
      </c>
      <c r="C36" s="41" t="s">
        <v>73</v>
      </c>
      <c r="D36" s="42"/>
      <c r="E36" s="42"/>
    </row>
    <row r="37" spans="2:5" s="41" customFormat="1" ht="15">
      <c r="B37" s="79" t="s">
        <v>224</v>
      </c>
      <c r="C37" s="41" t="s">
        <v>76</v>
      </c>
      <c r="D37" s="42"/>
      <c r="E37" s="42"/>
    </row>
    <row r="38" spans="2:5" s="41" customFormat="1" ht="15">
      <c r="B38" s="79" t="s">
        <v>225</v>
      </c>
      <c r="C38" s="41" t="s">
        <v>216</v>
      </c>
      <c r="D38" s="42"/>
      <c r="E38" s="42"/>
    </row>
    <row r="39" spans="2:5" s="41" customFormat="1" ht="15">
      <c r="B39" s="79" t="s">
        <v>226</v>
      </c>
      <c r="C39" s="41" t="s">
        <v>78</v>
      </c>
      <c r="D39" s="42"/>
      <c r="E39" s="42"/>
    </row>
    <row r="40" spans="2:5" s="41" customFormat="1" ht="15">
      <c r="B40" s="79" t="s">
        <v>227</v>
      </c>
      <c r="C40" s="41" t="s">
        <v>77</v>
      </c>
      <c r="D40" s="42"/>
      <c r="E40" s="42"/>
    </row>
    <row r="41" spans="2:5" s="41" customFormat="1" ht="15">
      <c r="B41" s="79" t="s">
        <v>228</v>
      </c>
      <c r="C41" s="41" t="s">
        <v>74</v>
      </c>
      <c r="D41" s="42"/>
      <c r="E41" s="42"/>
    </row>
    <row r="42" spans="2:5" s="41" customFormat="1" ht="15">
      <c r="B42" s="79" t="s">
        <v>229</v>
      </c>
      <c r="C42" s="41" t="s">
        <v>75</v>
      </c>
      <c r="D42" s="42"/>
      <c r="E42" s="42"/>
    </row>
    <row r="43" spans="4:5" s="41" customFormat="1" ht="14.25">
      <c r="D43" s="42"/>
      <c r="E43" s="42"/>
    </row>
    <row r="44" spans="4:5" s="41" customFormat="1" ht="14.25">
      <c r="D44" s="42"/>
      <c r="E44" s="42"/>
    </row>
    <row r="45" spans="4:5" s="41" customFormat="1" ht="14.25">
      <c r="D45" s="42"/>
      <c r="E45" s="42"/>
    </row>
    <row r="46" spans="1:5" s="41" customFormat="1" ht="15">
      <c r="A46" s="59"/>
      <c r="B46" s="59"/>
      <c r="D46" s="42"/>
      <c r="E46" s="42"/>
    </row>
    <row r="47" spans="1:5" s="63" customFormat="1" ht="15">
      <c r="A47" s="62"/>
      <c r="B47" s="62"/>
      <c r="D47" s="74"/>
      <c r="E47" s="74"/>
    </row>
    <row r="48" spans="1:5" s="65" customFormat="1" ht="15">
      <c r="A48" s="66"/>
      <c r="B48" s="66"/>
      <c r="D48" s="75"/>
      <c r="E48" s="75"/>
    </row>
    <row r="49" spans="1:5" s="65" customFormat="1" ht="15">
      <c r="A49" s="66"/>
      <c r="B49" s="66"/>
      <c r="D49" s="75"/>
      <c r="E49" s="75"/>
    </row>
    <row r="50" spans="1:5" s="65" customFormat="1" ht="15">
      <c r="A50" s="66"/>
      <c r="B50" s="66"/>
      <c r="D50" s="75"/>
      <c r="E50" s="75"/>
    </row>
    <row r="51" spans="1:5" s="65" customFormat="1" ht="15">
      <c r="A51" s="66"/>
      <c r="B51" s="66"/>
      <c r="D51" s="75"/>
      <c r="E51" s="75"/>
    </row>
  </sheetData>
  <sheetProtection/>
  <hyperlinks>
    <hyperlink ref="E1" location="Адрес!R1C1" display="На главную"/>
    <hyperlink ref="B7" r:id="rId1" display="МУК-ОЭ1"/>
    <hyperlink ref="B14" r:id="rId2" display="МУК-ОЭ2"/>
  </hyperlinks>
  <printOptions/>
  <pageMargins left="0.3937007874015748" right="0.3937007874015748" top="0.1968503937007874" bottom="0.1968503937007874" header="0" footer="0"/>
  <pageSetup horizontalDpi="600" verticalDpi="600" orientation="landscape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="90" zoomScaleNormal="90" zoomScalePageLayoutView="0" workbookViewId="0" topLeftCell="A1">
      <selection activeCell="C13" sqref="C13"/>
    </sheetView>
  </sheetViews>
  <sheetFormatPr defaultColWidth="9.00390625" defaultRowHeight="12.75"/>
  <cols>
    <col min="1" max="1" width="5.75390625" style="89" customWidth="1"/>
    <col min="2" max="2" width="34.125" style="0" customWidth="1"/>
    <col min="3" max="3" width="64.125" style="0" customWidth="1"/>
    <col min="4" max="5" width="12.875" style="0" customWidth="1"/>
  </cols>
  <sheetData>
    <row r="1" spans="1:6" s="14" customFormat="1" ht="18">
      <c r="A1" s="78"/>
      <c r="B1" s="29" t="s">
        <v>90</v>
      </c>
      <c r="C1" s="24"/>
      <c r="D1" s="25"/>
      <c r="E1" s="77" t="s">
        <v>133</v>
      </c>
      <c r="F1" s="24"/>
    </row>
    <row r="2" spans="1:6" s="14" customFormat="1" ht="15.75">
      <c r="A2" s="78"/>
      <c r="B2" s="58"/>
      <c r="C2" s="24"/>
      <c r="D2" s="25"/>
      <c r="E2" s="25"/>
      <c r="F2" s="24"/>
    </row>
    <row r="3" spans="1:6" s="14" customFormat="1" ht="18">
      <c r="A3" s="78"/>
      <c r="B3" s="70" t="s">
        <v>144</v>
      </c>
      <c r="C3" s="71"/>
      <c r="D3" s="25"/>
      <c r="E3" s="25"/>
      <c r="F3" s="24"/>
    </row>
    <row r="4" spans="1:6" s="138" customFormat="1" ht="18">
      <c r="A4" s="155"/>
      <c r="B4" s="150"/>
      <c r="C4" s="151"/>
      <c r="D4" s="152"/>
      <c r="E4" s="152"/>
      <c r="F4" s="151"/>
    </row>
    <row r="5" spans="1:6" s="138" customFormat="1" ht="18.75" thickBot="1">
      <c r="A5" s="155"/>
      <c r="B5" s="150"/>
      <c r="C5" s="151"/>
      <c r="D5" s="152"/>
      <c r="E5" s="152"/>
      <c r="F5" s="151"/>
    </row>
    <row r="6" spans="1:6" s="14" customFormat="1" ht="18.75" thickBot="1">
      <c r="A6" s="78"/>
      <c r="B6" s="131" t="s">
        <v>310</v>
      </c>
      <c r="C6" s="24"/>
      <c r="D6" s="72" t="s">
        <v>6</v>
      </c>
      <c r="E6" s="73" t="s">
        <v>161</v>
      </c>
      <c r="F6" s="24"/>
    </row>
    <row r="7" spans="1:6" s="14" customFormat="1" ht="18" customHeight="1">
      <c r="A7" s="46">
        <v>1</v>
      </c>
      <c r="B7" s="139" t="s">
        <v>143</v>
      </c>
      <c r="C7" s="174" t="str">
        <f>Блоки!B56</f>
        <v>Блок питания асинхронного двигателя БПА1</v>
      </c>
      <c r="D7" s="21">
        <f>Блоки!C56</f>
        <v>63960</v>
      </c>
      <c r="E7" s="54">
        <f>D7+D8+D9+D10</f>
        <v>148440</v>
      </c>
      <c r="F7" s="24"/>
    </row>
    <row r="8" spans="1:6" s="14" customFormat="1" ht="18" customHeight="1">
      <c r="A8" s="48"/>
      <c r="B8" s="49"/>
      <c r="C8" s="173" t="str">
        <f>Блоки!B57</f>
        <v>Блок питания двигателя постоянного тока БПП1</v>
      </c>
      <c r="D8" s="16">
        <f>Блоки!C57</f>
        <v>42000</v>
      </c>
      <c r="E8" s="17"/>
      <c r="F8" s="24"/>
    </row>
    <row r="9" spans="1:6" s="14" customFormat="1" ht="33" customHeight="1">
      <c r="A9" s="48"/>
      <c r="B9" s="49"/>
      <c r="C9" s="173" t="str">
        <f>Блоки!B58</f>
        <v>Машинный агрегат МА1-АП (двигатели: асинхронный, постоянного тока)</v>
      </c>
      <c r="D9" s="16">
        <f>Блоки!C58</f>
        <v>42000</v>
      </c>
      <c r="E9" s="17"/>
      <c r="F9" s="24"/>
    </row>
    <row r="10" spans="1:5" s="18" customFormat="1" ht="18" customHeight="1" thickBot="1">
      <c r="A10" s="48"/>
      <c r="B10" s="120"/>
      <c r="C10" s="173" t="str">
        <f>Блоки!B73</f>
        <v>Фильтр сетевой</v>
      </c>
      <c r="D10" s="16">
        <f>Блоки!C73</f>
        <v>480</v>
      </c>
      <c r="E10" s="17"/>
    </row>
    <row r="11" spans="1:6" s="14" customFormat="1" ht="18" customHeight="1">
      <c r="A11" s="46">
        <v>2</v>
      </c>
      <c r="B11" s="139" t="s">
        <v>248</v>
      </c>
      <c r="C11" s="174" t="str">
        <f>Блоки!B56</f>
        <v>Блок питания асинхронного двигателя БПА1</v>
      </c>
      <c r="D11" s="21">
        <f>Блоки!C56</f>
        <v>63960</v>
      </c>
      <c r="E11" s="54">
        <f>D11+D12+D13+D14+D15</f>
        <v>193440</v>
      </c>
      <c r="F11" s="24"/>
    </row>
    <row r="12" spans="1:6" s="14" customFormat="1" ht="18" customHeight="1">
      <c r="A12" s="48"/>
      <c r="B12" s="49"/>
      <c r="C12" s="173" t="str">
        <f>Блоки!B57</f>
        <v>Блок питания двигателя постоянного тока БПП1</v>
      </c>
      <c r="D12" s="16">
        <f>Блоки!C57</f>
        <v>42000</v>
      </c>
      <c r="E12" s="17"/>
      <c r="F12" s="24"/>
    </row>
    <row r="13" spans="1:6" s="14" customFormat="1" ht="33" customHeight="1">
      <c r="A13" s="48"/>
      <c r="B13" s="49"/>
      <c r="C13" s="173" t="str">
        <f>Блоки!B58</f>
        <v>Машинный агрегат МА1-АП (двигатели: асинхронный, постоянного тока)</v>
      </c>
      <c r="D13" s="16">
        <f>Блоки!C58</f>
        <v>42000</v>
      </c>
      <c r="E13" s="17"/>
      <c r="F13" s="24"/>
    </row>
    <row r="14" spans="1:6" s="14" customFormat="1" ht="18" customHeight="1">
      <c r="A14" s="48"/>
      <c r="B14" s="49"/>
      <c r="C14" s="173" t="str">
        <f>Блоки!B59</f>
        <v>Блок питания трансформатора БПТ1</v>
      </c>
      <c r="D14" s="16">
        <f>Блоки!C59</f>
        <v>45000</v>
      </c>
      <c r="E14" s="17"/>
      <c r="F14" s="24"/>
    </row>
    <row r="15" spans="1:5" s="18" customFormat="1" ht="18" customHeight="1" thickBot="1">
      <c r="A15" s="47"/>
      <c r="B15" s="119"/>
      <c r="C15" s="191" t="str">
        <f>Блоки!B73</f>
        <v>Фильтр сетевой</v>
      </c>
      <c r="D15" s="19">
        <f>Блоки!C73</f>
        <v>480</v>
      </c>
      <c r="E15" s="20"/>
    </row>
    <row r="16" spans="1:5" s="34" customFormat="1" ht="18.75" customHeight="1" thickBot="1">
      <c r="A16" s="47">
        <v>3</v>
      </c>
      <c r="B16" s="51" t="s">
        <v>307</v>
      </c>
      <c r="C16" s="177" t="str">
        <f>Блоки!B80</f>
        <v>Стол лабораторный СЛ1</v>
      </c>
      <c r="D16" s="19">
        <f>Блоки!C80</f>
        <v>15000</v>
      </c>
      <c r="E16" s="20"/>
    </row>
    <row r="17" spans="1:6" s="14" customFormat="1" ht="16.5" customHeight="1">
      <c r="A17" s="67"/>
      <c r="B17" s="59"/>
      <c r="C17" s="41"/>
      <c r="D17" s="25"/>
      <c r="E17" s="25"/>
      <c r="F17" s="24"/>
    </row>
    <row r="18" spans="1:6" s="14" customFormat="1" ht="14.25" customHeight="1">
      <c r="A18" s="67"/>
      <c r="B18" s="59"/>
      <c r="C18" s="41"/>
      <c r="D18" s="25"/>
      <c r="E18" s="25"/>
      <c r="F18" s="24"/>
    </row>
    <row r="19" spans="1:6" s="14" customFormat="1" ht="15">
      <c r="A19" s="67"/>
      <c r="B19" s="111" t="s">
        <v>249</v>
      </c>
      <c r="C19" s="41"/>
      <c r="D19" s="25"/>
      <c r="E19" s="25"/>
      <c r="F19" s="24"/>
    </row>
    <row r="20" spans="1:6" s="14" customFormat="1" ht="15">
      <c r="A20" s="67">
        <v>1</v>
      </c>
      <c r="B20" s="41" t="s">
        <v>148</v>
      </c>
      <c r="C20" s="41"/>
      <c r="D20" s="25"/>
      <c r="E20" s="25"/>
      <c r="F20" s="24"/>
    </row>
    <row r="21" spans="1:6" s="14" customFormat="1" ht="15">
      <c r="A21" s="67">
        <v>2</v>
      </c>
      <c r="B21" s="41" t="s">
        <v>149</v>
      </c>
      <c r="C21" s="41"/>
      <c r="D21" s="25"/>
      <c r="E21" s="25"/>
      <c r="F21" s="24"/>
    </row>
    <row r="22" spans="1:6" s="14" customFormat="1" ht="15">
      <c r="A22" s="67">
        <v>3</v>
      </c>
      <c r="B22" s="41" t="s">
        <v>150</v>
      </c>
      <c r="C22" s="41"/>
      <c r="D22" s="24"/>
      <c r="E22" s="24"/>
      <c r="F22" s="24"/>
    </row>
    <row r="23" spans="1:6" s="14" customFormat="1" ht="15">
      <c r="A23" s="67">
        <v>4</v>
      </c>
      <c r="B23" s="41" t="s">
        <v>151</v>
      </c>
      <c r="C23" s="41"/>
      <c r="D23" s="24"/>
      <c r="E23" s="24"/>
      <c r="F23" s="24"/>
    </row>
    <row r="24" spans="1:6" s="14" customFormat="1" ht="15">
      <c r="A24" s="67">
        <v>5</v>
      </c>
      <c r="B24" s="41" t="s">
        <v>152</v>
      </c>
      <c r="C24" s="41"/>
      <c r="D24" s="24"/>
      <c r="E24" s="24"/>
      <c r="F24" s="24"/>
    </row>
    <row r="25" spans="1:6" s="14" customFormat="1" ht="15">
      <c r="A25" s="67">
        <v>6</v>
      </c>
      <c r="B25" s="41" t="s">
        <v>153</v>
      </c>
      <c r="C25" s="41"/>
      <c r="D25" s="24"/>
      <c r="E25" s="24"/>
      <c r="F25" s="24"/>
    </row>
    <row r="26" spans="1:6" s="14" customFormat="1" ht="15">
      <c r="A26" s="67">
        <v>7</v>
      </c>
      <c r="B26" s="41" t="s">
        <v>154</v>
      </c>
      <c r="C26" s="41"/>
      <c r="D26" s="24"/>
      <c r="E26" s="24"/>
      <c r="F26" s="24"/>
    </row>
    <row r="27" spans="1:6" s="14" customFormat="1" ht="15">
      <c r="A27" s="67">
        <v>8</v>
      </c>
      <c r="B27" s="41" t="s">
        <v>155</v>
      </c>
      <c r="C27" s="41"/>
      <c r="D27" s="24"/>
      <c r="E27" s="24"/>
      <c r="F27" s="24"/>
    </row>
    <row r="28" spans="1:6" s="14" customFormat="1" ht="15">
      <c r="A28" s="67">
        <v>9</v>
      </c>
      <c r="B28" s="41" t="s">
        <v>156</v>
      </c>
      <c r="C28" s="41"/>
      <c r="D28" s="24"/>
      <c r="E28" s="24"/>
      <c r="F28" s="24"/>
    </row>
    <row r="29" spans="1:6" s="14" customFormat="1" ht="15">
      <c r="A29" s="67">
        <v>10</v>
      </c>
      <c r="B29" s="41" t="s">
        <v>250</v>
      </c>
      <c r="C29" s="41"/>
      <c r="D29" s="24"/>
      <c r="E29" s="24"/>
      <c r="F29" s="24"/>
    </row>
    <row r="30" spans="1:6" ht="14.25">
      <c r="A30" s="88"/>
      <c r="B30" s="34"/>
      <c r="C30" s="34"/>
      <c r="D30" s="18"/>
      <c r="E30" s="18"/>
      <c r="F30" s="18"/>
    </row>
  </sheetData>
  <sheetProtection/>
  <hyperlinks>
    <hyperlink ref="E1" location="Адрес!R1C1" display="На главную"/>
    <hyperlink ref="B7" r:id="rId1" display="МУК-ЭП1"/>
    <hyperlink ref="B11" r:id="rId2" display="МУК-ЭП2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="90" zoomScaleNormal="90" zoomScalePageLayoutView="0" workbookViewId="0" topLeftCell="A1">
      <selection activeCell="E1" sqref="E1"/>
    </sheetView>
  </sheetViews>
  <sheetFormatPr defaultColWidth="9.00390625" defaultRowHeight="12.75"/>
  <cols>
    <col min="1" max="1" width="5.625" style="0" customWidth="1"/>
    <col min="2" max="2" width="34.375" style="0" customWidth="1"/>
    <col min="3" max="3" width="64.00390625" style="0" customWidth="1"/>
    <col min="4" max="5" width="12.375" style="0" customWidth="1"/>
  </cols>
  <sheetData>
    <row r="1" spans="1:5" s="14" customFormat="1" ht="18">
      <c r="A1" s="60"/>
      <c r="B1" s="13" t="s">
        <v>90</v>
      </c>
      <c r="D1" s="15"/>
      <c r="E1" s="61" t="s">
        <v>133</v>
      </c>
    </row>
    <row r="2" spans="1:5" s="24" customFormat="1" ht="15.75">
      <c r="A2" s="57"/>
      <c r="B2" s="58"/>
      <c r="D2" s="25"/>
      <c r="E2" s="25"/>
    </row>
    <row r="3" spans="1:5" s="24" customFormat="1" ht="18">
      <c r="A3" s="57"/>
      <c r="B3" s="70" t="s">
        <v>293</v>
      </c>
      <c r="C3" s="71"/>
      <c r="D3" s="25"/>
      <c r="E3" s="25"/>
    </row>
    <row r="4" spans="1:5" s="151" customFormat="1" ht="18">
      <c r="A4" s="149"/>
      <c r="B4" s="150"/>
      <c r="D4" s="152"/>
      <c r="E4" s="152"/>
    </row>
    <row r="5" spans="1:5" s="151" customFormat="1" ht="18.75" thickBot="1">
      <c r="A5" s="149"/>
      <c r="B5" s="150"/>
      <c r="D5" s="152"/>
      <c r="E5" s="152"/>
    </row>
    <row r="6" spans="1:5" s="24" customFormat="1" ht="18.75" thickBot="1">
      <c r="A6" s="57"/>
      <c r="B6" s="131" t="s">
        <v>310</v>
      </c>
      <c r="D6" s="123" t="s">
        <v>6</v>
      </c>
      <c r="E6" s="124" t="s">
        <v>161</v>
      </c>
    </row>
    <row r="7" spans="1:5" s="24" customFormat="1" ht="28.5" customHeight="1">
      <c r="A7" s="55">
        <v>1</v>
      </c>
      <c r="B7" s="139" t="s">
        <v>285</v>
      </c>
      <c r="C7" s="174" t="str">
        <f>Блоки!B23</f>
        <v>Блок БЛ3 «Измеритель временного положения импульсного сигнала»</v>
      </c>
      <c r="D7" s="21">
        <f>Блоки!C23</f>
        <v>30000</v>
      </c>
      <c r="E7" s="54">
        <f>D7+D8+D9+D10</f>
        <v>97980</v>
      </c>
    </row>
    <row r="8" spans="1:5" s="24" customFormat="1" ht="18" customHeight="1">
      <c r="A8" s="56"/>
      <c r="B8" s="49"/>
      <c r="C8" s="173" t="str">
        <f>Блоки!B65</f>
        <v>Многоканальная система связи МСС1</v>
      </c>
      <c r="D8" s="16">
        <f>Блоки!C65</f>
        <v>30000</v>
      </c>
      <c r="E8" s="17"/>
    </row>
    <row r="9" spans="1:5" s="24" customFormat="1" ht="18" customHeight="1">
      <c r="A9" s="56"/>
      <c r="B9" s="49"/>
      <c r="C9" s="173" t="str">
        <f>Блоки!B64</f>
        <v>Цифровой обнаружитель сигналов ЦОС1</v>
      </c>
      <c r="D9" s="16">
        <f>Блоки!C64</f>
        <v>37500</v>
      </c>
      <c r="E9" s="17"/>
    </row>
    <row r="10" spans="1:5" s="18" customFormat="1" ht="18" customHeight="1" thickBot="1">
      <c r="A10" s="47"/>
      <c r="B10" s="119"/>
      <c r="C10" s="191" t="str">
        <f>Блоки!B73</f>
        <v>Фильтр сетевой</v>
      </c>
      <c r="D10" s="19">
        <f>Блоки!C73</f>
        <v>480</v>
      </c>
      <c r="E10" s="20"/>
    </row>
    <row r="11" spans="1:5" s="24" customFormat="1" ht="28.5" customHeight="1">
      <c r="A11" s="56">
        <v>2</v>
      </c>
      <c r="B11" s="53" t="s">
        <v>286</v>
      </c>
      <c r="C11" s="173" t="str">
        <f>Блоки!B23</f>
        <v>Блок БЛ3 «Измеритель временного положения импульсного сигнала»</v>
      </c>
      <c r="D11" s="16">
        <f>Блоки!C23</f>
        <v>30000</v>
      </c>
      <c r="E11" s="52">
        <f>D11+D12+D13+D15+D14+D16</f>
        <v>194400</v>
      </c>
    </row>
    <row r="12" spans="1:5" s="24" customFormat="1" ht="18" customHeight="1">
      <c r="A12" s="56"/>
      <c r="B12" s="49"/>
      <c r="C12" s="173" t="str">
        <f>Блоки!B65</f>
        <v>Многоканальная система связи МСС1</v>
      </c>
      <c r="D12" s="16">
        <f>Блоки!C65</f>
        <v>30000</v>
      </c>
      <c r="E12" s="17"/>
    </row>
    <row r="13" spans="1:5" s="24" customFormat="1" ht="18" customHeight="1">
      <c r="A13" s="56"/>
      <c r="B13" s="49"/>
      <c r="C13" s="173" t="str">
        <f>Блоки!B64</f>
        <v>Цифровой обнаружитель сигналов ЦОС1</v>
      </c>
      <c r="D13" s="16">
        <f>Блоки!C64</f>
        <v>37500</v>
      </c>
      <c r="E13" s="17"/>
    </row>
    <row r="14" spans="1:5" s="24" customFormat="1" ht="18" customHeight="1">
      <c r="A14" s="56"/>
      <c r="B14" s="49"/>
      <c r="C14" s="173" t="str">
        <f>Блоки!B5</f>
        <v>Генератор звуковых частот ЗГ1</v>
      </c>
      <c r="D14" s="16">
        <f>Блоки!C5</f>
        <v>16020</v>
      </c>
      <c r="E14" s="17"/>
    </row>
    <row r="15" spans="1:5" s="24" customFormat="1" ht="18" customHeight="1">
      <c r="A15" s="56"/>
      <c r="B15" s="49"/>
      <c r="C15" s="16" t="str">
        <f>Блоки!B74</f>
        <v>Осциллограф Мегеон 15022 или аналог</v>
      </c>
      <c r="D15" s="16">
        <f>Блоки!C74</f>
        <v>80400</v>
      </c>
      <c r="E15" s="17"/>
    </row>
    <row r="16" spans="1:5" s="18" customFormat="1" ht="18" customHeight="1" thickBot="1">
      <c r="A16" s="47"/>
      <c r="B16" s="119"/>
      <c r="C16" s="191" t="str">
        <f>Блоки!B73</f>
        <v>Фильтр сетевой</v>
      </c>
      <c r="D16" s="19">
        <f>Блоки!C73</f>
        <v>480</v>
      </c>
      <c r="E16" s="20"/>
    </row>
    <row r="17" spans="1:5" s="34" customFormat="1" ht="18.75" customHeight="1" thickBot="1">
      <c r="A17" s="47">
        <v>3</v>
      </c>
      <c r="B17" s="51" t="s">
        <v>307</v>
      </c>
      <c r="C17" s="191" t="str">
        <f>Блоки!B80</f>
        <v>Стол лабораторный СЛ1</v>
      </c>
      <c r="D17" s="19">
        <f>Блоки!C80</f>
        <v>15000</v>
      </c>
      <c r="E17" s="20"/>
    </row>
    <row r="18" spans="1:5" s="14" customFormat="1" ht="15">
      <c r="A18" s="62"/>
      <c r="B18" s="62"/>
      <c r="C18" s="63"/>
      <c r="D18" s="15"/>
      <c r="E18" s="15"/>
    </row>
    <row r="19" spans="1:5" s="14" customFormat="1" ht="15">
      <c r="A19" s="62"/>
      <c r="B19" s="64"/>
      <c r="C19" s="63"/>
      <c r="D19" s="15"/>
      <c r="E19" s="15"/>
    </row>
    <row r="20" spans="1:5" s="14" customFormat="1" ht="15">
      <c r="A20" s="62"/>
      <c r="B20" s="111" t="s">
        <v>287</v>
      </c>
      <c r="C20" s="63"/>
      <c r="D20" s="15"/>
      <c r="E20" s="15"/>
    </row>
    <row r="21" spans="1:5" s="14" customFormat="1" ht="15">
      <c r="A21" s="67">
        <v>1</v>
      </c>
      <c r="B21" s="69" t="s">
        <v>290</v>
      </c>
      <c r="C21" s="63"/>
      <c r="D21" s="15"/>
      <c r="E21" s="15"/>
    </row>
    <row r="22" spans="1:5" s="14" customFormat="1" ht="15">
      <c r="A22" s="67">
        <v>2</v>
      </c>
      <c r="B22" s="41" t="s">
        <v>291</v>
      </c>
      <c r="C22" s="63"/>
      <c r="D22" s="15"/>
      <c r="E22" s="15"/>
    </row>
    <row r="23" spans="1:5" s="14" customFormat="1" ht="15">
      <c r="A23" s="67">
        <v>3</v>
      </c>
      <c r="B23" s="41" t="s">
        <v>292</v>
      </c>
      <c r="C23" s="63"/>
      <c r="D23" s="15"/>
      <c r="E23" s="15"/>
    </row>
  </sheetData>
  <sheetProtection/>
  <hyperlinks>
    <hyperlink ref="E1" location="Адрес!R1C1" display="На главную"/>
    <hyperlink ref="B7" r:id="rId1" display="МУК-РТС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ofpc12</dc:creator>
  <cp:keywords/>
  <dc:description/>
  <cp:lastModifiedBy>НИЛ ТЭ НГТУ</cp:lastModifiedBy>
  <cp:lastPrinted>2009-02-16T14:56:06Z</cp:lastPrinted>
  <dcterms:created xsi:type="dcterms:W3CDTF">2007-05-21T07:12:21Z</dcterms:created>
  <dcterms:modified xsi:type="dcterms:W3CDTF">2022-10-18T14:26:47Z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